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ba" sheetId="2" r:id="rId2"/>
    <sheet name="02 - ZTI" sheetId="3" r:id="rId3"/>
    <sheet name="03 - VZT" sheetId="4" r:id="rId4"/>
    <sheet name="04 - ELEKTRO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Stavba'!$C$97:$K$408</definedName>
    <definedName name="_xlnm.Print_Area" localSheetId="1">'01 - Stavba'!$C$4:$J$39,'01 - Stavba'!$C$45:$J$79,'01 - Stavba'!$C$85:$K$408</definedName>
    <definedName name="_xlnm.Print_Titles" localSheetId="1">'01 - Stavba'!$97:$97</definedName>
    <definedName name="_xlnm._FilterDatabase" localSheetId="2" hidden="1">'02 - ZTI'!$C$87:$K$357</definedName>
    <definedName name="_xlnm.Print_Area" localSheetId="2">'02 - ZTI'!$C$4:$J$39,'02 - ZTI'!$C$45:$J$69,'02 - ZTI'!$C$75:$K$357</definedName>
    <definedName name="_xlnm.Print_Titles" localSheetId="2">'02 - ZTI'!$87:$87</definedName>
    <definedName name="_xlnm._FilterDatabase" localSheetId="3" hidden="1">'03 - VZT'!$C$82:$K$159</definedName>
    <definedName name="_xlnm.Print_Area" localSheetId="3">'03 - VZT'!$C$4:$J$39,'03 - VZT'!$C$45:$J$64,'03 - VZT'!$C$70:$K$159</definedName>
    <definedName name="_xlnm.Print_Titles" localSheetId="3">'03 - VZT'!$82:$82</definedName>
    <definedName name="_xlnm._FilterDatabase" localSheetId="4" hidden="1">'04 - ELEKTRO'!$C$84:$K$245</definedName>
    <definedName name="_xlnm.Print_Area" localSheetId="4">'04 - ELEKTRO'!$C$4:$J$39,'04 - ELEKTRO'!$C$45:$J$66,'04 - ELEKTRO'!$C$72:$K$245</definedName>
    <definedName name="_xlnm.Print_Titles" localSheetId="4">'04 - ELEKTRO'!$84:$84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J82"/>
  <c r="F79"/>
  <c r="E77"/>
  <c r="J55"/>
  <c r="F52"/>
  <c r="E50"/>
  <c r="J21"/>
  <c r="E21"/>
  <c r="J54"/>
  <c r="J20"/>
  <c r="J18"/>
  <c r="E18"/>
  <c r="F82"/>
  <c r="J17"/>
  <c r="J15"/>
  <c r="E15"/>
  <c r="F54"/>
  <c r="J14"/>
  <c r="J12"/>
  <c r="J79"/>
  <c r="E7"/>
  <c r="E75"/>
  <c i="4" r="J37"/>
  <c r="J36"/>
  <c i="1" r="AY57"/>
  <c i="4" r="J35"/>
  <c i="1" r="AX57"/>
  <c i="4"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T91"/>
  <c r="R92"/>
  <c r="R91"/>
  <c r="P92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F77"/>
  <c r="E75"/>
  <c r="F52"/>
  <c r="E50"/>
  <c r="J24"/>
  <c r="E24"/>
  <c r="J80"/>
  <c r="J23"/>
  <c r="J21"/>
  <c r="E21"/>
  <c r="J79"/>
  <c r="J20"/>
  <c r="J18"/>
  <c r="E18"/>
  <c r="F55"/>
  <c r="J17"/>
  <c r="J15"/>
  <c r="E15"/>
  <c r="F79"/>
  <c r="J14"/>
  <c r="J12"/>
  <c r="J77"/>
  <c r="E7"/>
  <c r="E48"/>
  <c i="1" r="AY56"/>
  <c i="3" r="J37"/>
  <c r="J36"/>
  <c r="J35"/>
  <c i="1" r="AX56"/>
  <c i="3"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29"/>
  <c r="BH329"/>
  <c r="BG329"/>
  <c r="BF329"/>
  <c r="T329"/>
  <c r="R329"/>
  <c r="P329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R287"/>
  <c r="P287"/>
  <c r="BI282"/>
  <c r="BH282"/>
  <c r="BG282"/>
  <c r="BF282"/>
  <c r="T282"/>
  <c r="R282"/>
  <c r="P282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09"/>
  <c r="BH209"/>
  <c r="BG209"/>
  <c r="BF209"/>
  <c r="T209"/>
  <c r="R209"/>
  <c r="P209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78"/>
  <c i="2" r="J37"/>
  <c r="J36"/>
  <c i="1" r="AY55"/>
  <c i="2" r="J35"/>
  <c i="1" r="AX55"/>
  <c i="2" r="BI405"/>
  <c r="BH405"/>
  <c r="BG405"/>
  <c r="BF405"/>
  <c r="T405"/>
  <c r="T404"/>
  <c r="R405"/>
  <c r="R404"/>
  <c r="P405"/>
  <c r="P404"/>
  <c r="BI400"/>
  <c r="BH400"/>
  <c r="BG400"/>
  <c r="BF400"/>
  <c r="T400"/>
  <c r="T399"/>
  <c r="T398"/>
  <c r="R400"/>
  <c r="R399"/>
  <c r="R398"/>
  <c r="P400"/>
  <c r="P399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1"/>
  <c r="BH381"/>
  <c r="BG381"/>
  <c r="BF381"/>
  <c r="T381"/>
  <c r="R381"/>
  <c r="P381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09"/>
  <c r="BH209"/>
  <c r="BG209"/>
  <c r="BF209"/>
  <c r="T209"/>
  <c r="T208"/>
  <c r="R209"/>
  <c r="R208"/>
  <c r="P209"/>
  <c r="P208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J95"/>
  <c r="F92"/>
  <c r="E90"/>
  <c r="J55"/>
  <c r="F52"/>
  <c r="E50"/>
  <c r="J21"/>
  <c r="E21"/>
  <c r="J94"/>
  <c r="J20"/>
  <c r="J18"/>
  <c r="E18"/>
  <c r="F95"/>
  <c r="J17"/>
  <c r="J15"/>
  <c r="E15"/>
  <c r="F94"/>
  <c r="J14"/>
  <c r="J12"/>
  <c r="J92"/>
  <c r="E7"/>
  <c r="E88"/>
  <c i="1" r="L50"/>
  <c r="AM50"/>
  <c r="AM49"/>
  <c r="L49"/>
  <c r="AM47"/>
  <c r="L47"/>
  <c r="L45"/>
  <c r="L44"/>
  <c i="2" r="BK350"/>
  <c r="BK320"/>
  <c r="J287"/>
  <c r="BK252"/>
  <c r="BK158"/>
  <c i="3" r="J234"/>
  <c r="J300"/>
  <c r="J106"/>
  <c i="4" r="J123"/>
  <c i="5" r="BK126"/>
  <c r="J228"/>
  <c i="2" r="BK389"/>
  <c r="J313"/>
  <c r="J249"/>
  <c r="J155"/>
  <c i="3" r="BK197"/>
  <c i="4" r="J134"/>
  <c i="5" r="J88"/>
  <c r="BK119"/>
  <c i="2" r="BK392"/>
  <c r="J220"/>
  <c r="BK146"/>
  <c i="3" r="BK252"/>
  <c r="J203"/>
  <c r="J294"/>
  <c r="J128"/>
  <c r="J287"/>
  <c r="BK191"/>
  <c r="J134"/>
  <c i="4" r="J92"/>
  <c i="5" r="BK196"/>
  <c r="BK186"/>
  <c r="BK156"/>
  <c i="2" r="J389"/>
  <c r="BK331"/>
  <c r="BK299"/>
  <c r="J270"/>
  <c r="BK237"/>
  <c r="J165"/>
  <c i="3" r="J276"/>
  <c r="J167"/>
  <c r="J164"/>
  <c r="J297"/>
  <c r="J158"/>
  <c i="4" r="J127"/>
  <c i="5" r="J234"/>
  <c r="J110"/>
  <c i="2" r="J359"/>
  <c r="J334"/>
  <c r="J266"/>
  <c r="J192"/>
  <c r="J104"/>
  <c i="3" r="J246"/>
  <c r="BK243"/>
  <c r="J115"/>
  <c r="BK255"/>
  <c r="BK185"/>
  <c i="4" r="BK95"/>
  <c r="BK85"/>
  <c i="5" r="J231"/>
  <c r="BK142"/>
  <c i="2" r="F34"/>
  <c i="5" r="BK113"/>
  <c i="2" r="BK255"/>
  <c r="J172"/>
  <c r="F36"/>
  <c r="BK359"/>
  <c r="J331"/>
  <c r="J299"/>
  <c r="BK264"/>
  <c r="BK205"/>
  <c i="3" r="BK115"/>
  <c r="J252"/>
  <c r="J225"/>
  <c i="4" r="BK134"/>
  <c i="5" r="J209"/>
  <c r="J171"/>
  <c i="2" r="J366"/>
  <c r="J302"/>
  <c r="BK270"/>
  <c r="BK202"/>
  <c r="BK126"/>
  <c i="4" r="BK123"/>
  <c r="BK105"/>
  <c i="5" r="BK178"/>
  <c r="J93"/>
  <c i="2" r="J229"/>
  <c r="J158"/>
  <c i="1" r="AS54"/>
  <c i="3" r="J112"/>
  <c r="BK231"/>
  <c i="4" r="BK142"/>
  <c r="J97"/>
  <c i="5" r="BK98"/>
  <c r="BK214"/>
  <c r="BK124"/>
  <c i="2" r="BK369"/>
  <c r="BK311"/>
  <c r="BK280"/>
  <c r="J246"/>
  <c r="BK175"/>
  <c i="3" r="BK350"/>
  <c r="BK268"/>
  <c r="J305"/>
  <c r="J303"/>
  <c r="BK155"/>
  <c i="4" r="J156"/>
  <c r="J105"/>
  <c i="5" r="BK228"/>
  <c r="J98"/>
  <c i="2" r="BK386"/>
  <c r="J347"/>
  <c r="BK268"/>
  <c r="J223"/>
  <c r="J152"/>
  <c i="3" r="J188"/>
  <c r="BK146"/>
  <c r="BK137"/>
  <c r="BK91"/>
  <c r="J237"/>
  <c i="4" r="BK158"/>
  <c r="J140"/>
  <c i="5" r="J161"/>
  <c r="J201"/>
  <c i="2" r="BK129"/>
  <c i="3" r="J118"/>
  <c i="4" r="J150"/>
  <c r="J89"/>
  <c i="5" r="BK242"/>
  <c r="BK149"/>
  <c r="BK168"/>
  <c i="2" r="J377"/>
  <c r="BK165"/>
  <c r="BK110"/>
  <c i="3" r="J249"/>
  <c r="J231"/>
  <c r="J336"/>
  <c r="BK167"/>
  <c r="J176"/>
  <c r="BK170"/>
  <c r="BK176"/>
  <c i="4" r="BK117"/>
  <c r="BK144"/>
  <c r="J107"/>
  <c i="5" r="J134"/>
  <c r="BK176"/>
  <c i="2" r="BK243"/>
  <c r="J161"/>
  <c i="3" r="BK215"/>
  <c i="4" r="BK109"/>
  <c i="5" r="BK161"/>
  <c r="J225"/>
  <c r="BK154"/>
  <c i="2" r="BK353"/>
  <c r="BK325"/>
  <c r="J293"/>
  <c r="BK246"/>
  <c r="J146"/>
  <c i="3" r="J342"/>
  <c r="BK339"/>
  <c r="BK225"/>
  <c r="BK152"/>
  <c i="4" r="J144"/>
  <c i="5" r="J198"/>
  <c r="J116"/>
  <c i="2" r="J400"/>
  <c r="BK322"/>
  <c r="BK284"/>
  <c r="BK240"/>
  <c r="BK168"/>
  <c i="3" r="J194"/>
  <c i="4" r="BK132"/>
  <c i="5" r="J188"/>
  <c r="J119"/>
  <c r="BK100"/>
  <c i="2" r="J240"/>
  <c r="J184"/>
  <c r="J110"/>
  <c i="3" r="J137"/>
  <c r="BK346"/>
  <c r="J240"/>
  <c r="J350"/>
  <c r="J290"/>
  <c r="BK112"/>
  <c r="J94"/>
  <c i="4" r="BK87"/>
  <c i="5" r="BK137"/>
  <c r="BK238"/>
  <c r="J105"/>
  <c r="J191"/>
  <c i="2" r="J325"/>
  <c r="BK293"/>
  <c r="J252"/>
  <c r="BK187"/>
  <c r="BK118"/>
  <c i="3" r="BK303"/>
  <c r="BK246"/>
  <c r="BK222"/>
  <c r="BK237"/>
  <c r="BK124"/>
  <c i="4" r="J136"/>
  <c i="5" r="BK173"/>
  <c r="J149"/>
  <c i="2" r="J362"/>
  <c r="J343"/>
  <c r="J317"/>
  <c r="J284"/>
  <c r="BK249"/>
  <c r="BK181"/>
  <c r="J34"/>
  <c i="5" r="BK116"/>
  <c i="2" r="BK233"/>
  <c r="J122"/>
  <c i="4" r="BK130"/>
  <c r="BK146"/>
  <c i="5" r="J164"/>
  <c r="J121"/>
  <c i="2" r="J202"/>
  <c r="BK101"/>
  <c i="3" r="BK228"/>
  <c r="J354"/>
  <c r="J318"/>
  <c r="BK258"/>
  <c r="J222"/>
  <c i="4" r="J117"/>
  <c i="5" r="J151"/>
  <c r="J159"/>
  <c i="2" r="J395"/>
  <c r="J353"/>
  <c r="J322"/>
  <c r="J290"/>
  <c r="J233"/>
  <c r="BK161"/>
  <c i="3" r="J265"/>
  <c r="J271"/>
  <c r="BK305"/>
  <c r="J215"/>
  <c i="4" r="BK136"/>
  <c r="BK156"/>
  <c i="5" r="BK129"/>
  <c r="J168"/>
  <c i="2" r="J175"/>
  <c r="J118"/>
  <c i="4" r="BK140"/>
  <c r="J87"/>
  <c i="5" r="J139"/>
  <c r="J100"/>
  <c r="BK204"/>
  <c r="J103"/>
  <c i="2" r="BK220"/>
  <c r="J129"/>
  <c i="3" r="J309"/>
  <c r="J152"/>
  <c r="BK315"/>
  <c r="J121"/>
  <c r="BK336"/>
  <c r="BK94"/>
  <c i="4" r="J109"/>
  <c r="BK152"/>
  <c i="5" r="BK171"/>
  <c r="J107"/>
  <c i="2" r="BK400"/>
  <c r="BK223"/>
  <c r="BK149"/>
  <c i="4" r="BK125"/>
  <c r="J142"/>
  <c i="5" r="BK110"/>
  <c r="J196"/>
  <c i="2" r="BK362"/>
  <c r="BK337"/>
  <c r="J280"/>
  <c r="J226"/>
  <c r="J132"/>
  <c i="3" r="BK276"/>
  <c r="J268"/>
  <c r="J146"/>
  <c i="4" r="J119"/>
  <c i="5" r="BK211"/>
  <c r="J156"/>
  <c i="2" r="BK328"/>
  <c r="BK290"/>
  <c r="BK229"/>
  <c r="J143"/>
  <c i="3" r="J103"/>
  <c i="4" r="J152"/>
  <c i="5" r="BK107"/>
  <c r="BK181"/>
  <c r="BK93"/>
  <c i="2" r="BK258"/>
  <c r="BK172"/>
  <c i="3" r="BK297"/>
  <c i="4" r="J154"/>
  <c i="5" r="J186"/>
  <c r="J144"/>
  <c i="2" r="J168"/>
  <c r="F35"/>
  <c i="5" r="BK188"/>
  <c i="2" r="J405"/>
  <c r="BK334"/>
  <c r="J305"/>
  <c r="J268"/>
  <c r="BK217"/>
  <c i="3" r="J228"/>
  <c r="BK134"/>
  <c r="BK309"/>
  <c r="J182"/>
  <c i="4" r="BK103"/>
  <c i="5" r="BK198"/>
  <c r="BK164"/>
  <c r="BK96"/>
  <c i="2" r="J320"/>
  <c r="BK276"/>
  <c r="J217"/>
  <c r="BK115"/>
  <c i="4" r="J148"/>
  <c i="5" r="J154"/>
  <c r="J238"/>
  <c r="BK134"/>
  <c i="2" r="J371"/>
  <c r="J198"/>
  <c r="BK122"/>
  <c i="3" r="J209"/>
  <c r="BK158"/>
  <c r="J140"/>
  <c r="J315"/>
  <c r="BK240"/>
  <c r="J161"/>
  <c i="4" r="BK92"/>
  <c r="BK121"/>
  <c i="5" r="J124"/>
  <c r="BK91"/>
  <c i="2" r="BK395"/>
  <c r="BK340"/>
  <c r="BK305"/>
  <c r="BK273"/>
  <c r="BK226"/>
  <c r="BK132"/>
  <c i="3" r="J321"/>
  <c r="J197"/>
  <c r="J258"/>
  <c r="BK128"/>
  <c r="J100"/>
  <c i="4" r="BK154"/>
  <c r="J115"/>
  <c i="5" r="BK225"/>
  <c r="J211"/>
  <c i="2" r="BK371"/>
  <c r="J337"/>
  <c r="BK302"/>
  <c r="J264"/>
  <c r="BK209"/>
  <c r="J126"/>
  <c i="3" r="J200"/>
  <c r="BK194"/>
  <c r="J243"/>
  <c r="BK140"/>
  <c i="4" r="BK115"/>
  <c i="5" r="BK217"/>
  <c r="J178"/>
  <c i="2" r="BK155"/>
  <c i="3" r="BK209"/>
  <c i="4" r="J121"/>
  <c r="BK138"/>
  <c i="5" r="BK159"/>
  <c r="BK206"/>
  <c r="J96"/>
  <c i="2" r="J392"/>
  <c r="J181"/>
  <c r="J101"/>
  <c i="3" r="BK282"/>
  <c r="BK182"/>
  <c r="J124"/>
  <c r="BK312"/>
  <c r="J255"/>
  <c r="BK100"/>
  <c i="4" r="BK113"/>
  <c i="5" r="BK121"/>
  <c r="J173"/>
  <c r="J214"/>
  <c i="2" r="J374"/>
  <c r="J205"/>
  <c i="3" r="BK164"/>
  <c i="4" r="BK101"/>
  <c i="5" r="BK234"/>
  <c r="BK151"/>
  <c i="2" r="BK356"/>
  <c r="BK347"/>
  <c r="BK313"/>
  <c r="J273"/>
  <c r="J237"/>
  <c r="J179"/>
  <c i="3" r="BK179"/>
  <c r="BK188"/>
  <c r="BK271"/>
  <c i="4" r="BK99"/>
  <c r="J146"/>
  <c i="5" r="J91"/>
  <c r="J113"/>
  <c i="2" r="BK374"/>
  <c r="J296"/>
  <c r="BK266"/>
  <c r="J187"/>
  <c r="J107"/>
  <c i="4" r="J138"/>
  <c r="BK89"/>
  <c i="5" r="J193"/>
  <c r="BK183"/>
  <c i="2" r="J381"/>
  <c r="J209"/>
  <c r="BK136"/>
  <c i="3" r="BK249"/>
  <c r="BK321"/>
  <c r="BK203"/>
  <c r="BK300"/>
  <c r="J261"/>
  <c r="BK234"/>
  <c i="4" r="J103"/>
  <c r="BK107"/>
  <c i="5" r="J222"/>
  <c r="J181"/>
  <c r="J142"/>
  <c i="2" r="BK377"/>
  <c r="BK317"/>
  <c r="BK287"/>
  <c r="BK261"/>
  <c r="J214"/>
  <c r="J149"/>
  <c i="3" r="BK342"/>
  <c r="BK161"/>
  <c r="BK324"/>
  <c r="BK354"/>
  <c r="BK200"/>
  <c i="4" r="BK150"/>
  <c r="BK97"/>
  <c i="5" r="BK139"/>
  <c r="BK146"/>
  <c i="2" r="J356"/>
  <c r="J328"/>
  <c r="BK296"/>
  <c r="J258"/>
  <c r="BK198"/>
  <c r="J115"/>
  <c i="3" r="J155"/>
  <c r="J339"/>
  <c r="BK103"/>
  <c r="BK287"/>
  <c r="J109"/>
  <c i="4" r="J95"/>
  <c i="5" r="J131"/>
  <c r="BK88"/>
  <c r="J126"/>
  <c i="2" r="BK104"/>
  <c i="3" r="J170"/>
  <c i="4" r="J85"/>
  <c i="5" r="J242"/>
  <c r="BK193"/>
  <c r="BK103"/>
  <c i="2" r="J369"/>
  <c r="BK152"/>
  <c i="3" r="J346"/>
  <c r="J179"/>
  <c r="J91"/>
  <c r="BK219"/>
  <c r="BK294"/>
  <c r="J219"/>
  <c r="J185"/>
  <c i="4" r="J113"/>
  <c r="J111"/>
  <c i="5" r="J217"/>
  <c r="J176"/>
  <c i="2" r="BK366"/>
  <c r="BK184"/>
  <c r="BK107"/>
  <c i="4" r="J132"/>
  <c r="J101"/>
  <c i="5" r="BK191"/>
  <c i="2" r="BK381"/>
  <c r="BK343"/>
  <c r="J311"/>
  <c r="J261"/>
  <c r="BK192"/>
  <c i="3" r="BK318"/>
  <c r="BK109"/>
  <c i="4" r="J158"/>
  <c r="J99"/>
  <c i="5" r="J146"/>
  <c r="BK105"/>
  <c i="2" r="J340"/>
  <c r="J308"/>
  <c r="J255"/>
  <c r="BK179"/>
  <c r="F37"/>
  <c i="3" r="BK290"/>
  <c r="J191"/>
  <c i="4" r="BK127"/>
  <c i="5" r="BK201"/>
  <c r="BK144"/>
  <c i="2" r="J350"/>
  <c r="BK308"/>
  <c r="J276"/>
  <c r="J243"/>
  <c r="J140"/>
  <c i="3" r="J312"/>
  <c r="J324"/>
  <c r="BK121"/>
  <c i="4" r="BK119"/>
  <c i="5" r="J206"/>
  <c r="BK231"/>
  <c i="2" r="J195"/>
  <c r="BK143"/>
  <c i="4" r="BK148"/>
  <c r="BK111"/>
  <c i="5" r="J204"/>
  <c r="BK131"/>
  <c i="2" r="BK405"/>
  <c r="BK195"/>
  <c r="BK140"/>
  <c i="3" r="BK329"/>
  <c r="BK261"/>
  <c r="BK265"/>
  <c r="J329"/>
  <c r="J282"/>
  <c r="BK106"/>
  <c i="4" r="J130"/>
  <c i="5" r="J183"/>
  <c r="BK209"/>
  <c r="J137"/>
  <c i="2" r="J386"/>
  <c r="BK214"/>
  <c r="J136"/>
  <c i="3" r="BK118"/>
  <c i="4" r="J125"/>
  <c i="5" r="BK222"/>
  <c r="J129"/>
  <c i="2" l="1" r="R100"/>
  <c r="P114"/>
  <c r="R164"/>
  <c r="T232"/>
  <c r="T316"/>
  <c r="T346"/>
  <c r="BK391"/>
  <c r="J391"/>
  <c r="J75"/>
  <c i="3" r="T127"/>
  <c r="R264"/>
  <c r="R308"/>
  <c r="BK345"/>
  <c r="J345"/>
  <c r="J68"/>
  <c i="4" r="R94"/>
  <c r="R84"/>
  <c r="P129"/>
  <c i="2" r="BK121"/>
  <c r="J121"/>
  <c r="J63"/>
  <c r="P191"/>
  <c r="P213"/>
  <c r="BK283"/>
  <c r="J283"/>
  <c r="J70"/>
  <c r="BK346"/>
  <c r="J346"/>
  <c r="J72"/>
  <c r="BK385"/>
  <c r="J385"/>
  <c r="J74"/>
  <c r="P391"/>
  <c i="3" r="R127"/>
  <c r="BK264"/>
  <c r="J264"/>
  <c r="J64"/>
  <c r="R293"/>
  <c r="P335"/>
  <c r="R345"/>
  <c i="4" r="P94"/>
  <c r="P84"/>
  <c r="P83"/>
  <c i="1" r="AU57"/>
  <c i="4" r="R129"/>
  <c i="2" r="BK100"/>
  <c r="J100"/>
  <c r="J61"/>
  <c r="BK114"/>
  <c r="J114"/>
  <c r="J62"/>
  <c r="BK164"/>
  <c r="J164"/>
  <c r="J64"/>
  <c r="P232"/>
  <c r="P316"/>
  <c r="BK365"/>
  <c r="J365"/>
  <c r="J73"/>
  <c r="T385"/>
  <c i="3" r="BK127"/>
  <c r="J127"/>
  <c r="J62"/>
  <c r="R218"/>
  <c r="BK293"/>
  <c r="J293"/>
  <c r="J65"/>
  <c r="T308"/>
  <c r="P345"/>
  <c i="4" r="BK94"/>
  <c r="J94"/>
  <c r="J62"/>
  <c r="T129"/>
  <c i="2" r="P100"/>
  <c r="R114"/>
  <c r="P164"/>
  <c r="BK232"/>
  <c r="J232"/>
  <c r="J69"/>
  <c r="BK316"/>
  <c r="J316"/>
  <c r="J71"/>
  <c r="T365"/>
  <c r="T391"/>
  <c i="3" r="BK90"/>
  <c r="R90"/>
  <c r="T218"/>
  <c r="P293"/>
  <c r="P308"/>
  <c r="T335"/>
  <c i="5" r="P87"/>
  <c r="BK167"/>
  <c r="J167"/>
  <c r="J62"/>
  <c r="R221"/>
  <c r="R220"/>
  <c i="2" r="P121"/>
  <c r="R191"/>
  <c r="BK213"/>
  <c r="J213"/>
  <c r="J68"/>
  <c r="T283"/>
  <c r="R346"/>
  <c r="R385"/>
  <c i="3" r="T90"/>
  <c r="P218"/>
  <c r="T264"/>
  <c r="T89"/>
  <c r="T88"/>
  <c r="T293"/>
  <c r="BK335"/>
  <c r="J335"/>
  <c r="J67"/>
  <c r="T345"/>
  <c i="5" r="T87"/>
  <c r="BK221"/>
  <c r="J221"/>
  <c r="J64"/>
  <c r="BK237"/>
  <c r="J237"/>
  <c r="J65"/>
  <c i="2" r="T100"/>
  <c r="T114"/>
  <c r="T164"/>
  <c r="R232"/>
  <c r="R316"/>
  <c r="R365"/>
  <c i="3" r="P90"/>
  <c r="BK218"/>
  <c r="J218"/>
  <c r="J63"/>
  <c r="P264"/>
  <c r="BK308"/>
  <c r="J308"/>
  <c r="J66"/>
  <c r="R335"/>
  <c i="4" r="T94"/>
  <c r="T84"/>
  <c r="T83"/>
  <c r="BK129"/>
  <c r="J129"/>
  <c r="J63"/>
  <c i="5" r="BK87"/>
  <c r="BK86"/>
  <c r="R167"/>
  <c r="T221"/>
  <c r="T220"/>
  <c i="2" r="T121"/>
  <c r="BK191"/>
  <c r="J191"/>
  <c r="J65"/>
  <c r="T213"/>
  <c r="T212"/>
  <c r="P283"/>
  <c r="P365"/>
  <c i="5" r="P167"/>
  <c r="R237"/>
  <c i="2" r="R121"/>
  <c r="T191"/>
  <c r="R213"/>
  <c r="R283"/>
  <c r="P346"/>
  <c r="P385"/>
  <c r="R391"/>
  <c i="3" r="P127"/>
  <c i="5" r="R87"/>
  <c r="R86"/>
  <c r="R85"/>
  <c r="T167"/>
  <c r="P221"/>
  <c r="P220"/>
  <c r="P237"/>
  <c r="T237"/>
  <c i="2" r="BK404"/>
  <c r="J404"/>
  <c r="J78"/>
  <c i="4" r="BK91"/>
  <c r="J91"/>
  <c r="J61"/>
  <c i="2" r="BK399"/>
  <c r="J399"/>
  <c r="J77"/>
  <c r="BK208"/>
  <c r="J208"/>
  <c r="J66"/>
  <c i="5" r="BE110"/>
  <c r="BE129"/>
  <c r="BE173"/>
  <c r="BE178"/>
  <c r="BE183"/>
  <c r="F55"/>
  <c r="BE137"/>
  <c r="BE159"/>
  <c r="BE164"/>
  <c r="BE171"/>
  <c r="BE193"/>
  <c r="J81"/>
  <c r="BE113"/>
  <c r="BE121"/>
  <c r="BE124"/>
  <c r="BE151"/>
  <c r="BE154"/>
  <c r="BE156"/>
  <c r="BE188"/>
  <c r="BE191"/>
  <c r="BE201"/>
  <c r="BE209"/>
  <c r="BE217"/>
  <c r="BE234"/>
  <c r="J52"/>
  <c r="F81"/>
  <c r="BE98"/>
  <c r="BE107"/>
  <c r="BE142"/>
  <c r="BE161"/>
  <c r="BE186"/>
  <c r="BE196"/>
  <c r="BE198"/>
  <c r="E48"/>
  <c r="BE100"/>
  <c r="BE126"/>
  <c r="BE134"/>
  <c r="BE144"/>
  <c r="BE222"/>
  <c r="BE231"/>
  <c r="BE242"/>
  <c r="BE88"/>
  <c r="BE96"/>
  <c r="BE139"/>
  <c r="BE181"/>
  <c r="BE206"/>
  <c r="BE214"/>
  <c r="BE225"/>
  <c r="BE116"/>
  <c r="BE119"/>
  <c r="BE131"/>
  <c r="BE146"/>
  <c r="BE149"/>
  <c r="BE168"/>
  <c r="BE204"/>
  <c r="BE211"/>
  <c r="BE228"/>
  <c r="BE238"/>
  <c r="BE91"/>
  <c r="BE93"/>
  <c r="BE103"/>
  <c r="BE105"/>
  <c r="BE176"/>
  <c i="4" r="J54"/>
  <c r="BE117"/>
  <c r="BE136"/>
  <c r="BE148"/>
  <c i="3" r="J90"/>
  <c r="J61"/>
  <c i="4" r="J52"/>
  <c r="BE95"/>
  <c r="BE109"/>
  <c r="BE154"/>
  <c r="BE158"/>
  <c r="BE99"/>
  <c r="BE103"/>
  <c r="BE130"/>
  <c r="BE138"/>
  <c r="F54"/>
  <c r="F80"/>
  <c r="BE119"/>
  <c r="BE121"/>
  <c r="BE123"/>
  <c r="BE125"/>
  <c r="J55"/>
  <c r="BE92"/>
  <c r="BE127"/>
  <c r="E73"/>
  <c r="BE101"/>
  <c r="BE150"/>
  <c r="BE152"/>
  <c r="BE156"/>
  <c r="BE85"/>
  <c r="BE87"/>
  <c r="BE89"/>
  <c r="BE97"/>
  <c r="BE105"/>
  <c r="BE107"/>
  <c r="BE111"/>
  <c r="BE113"/>
  <c r="BE115"/>
  <c r="BE132"/>
  <c r="BE134"/>
  <c r="BE140"/>
  <c r="BE142"/>
  <c r="BE144"/>
  <c r="BE146"/>
  <c i="2" r="BK212"/>
  <c r="J212"/>
  <c r="J67"/>
  <c r="BK398"/>
  <c r="J398"/>
  <c r="J76"/>
  <c i="3" r="BE182"/>
  <c r="BE209"/>
  <c i="2" r="BK99"/>
  <c r="BK98"/>
  <c r="J98"/>
  <c r="J59"/>
  <c i="3" r="J52"/>
  <c r="F85"/>
  <c r="BE112"/>
  <c r="BE155"/>
  <c r="BE203"/>
  <c r="BE215"/>
  <c r="BE219"/>
  <c r="E48"/>
  <c r="BE134"/>
  <c r="BE140"/>
  <c r="BE146"/>
  <c r="BE152"/>
  <c r="BE167"/>
  <c r="BE179"/>
  <c r="BE185"/>
  <c r="BE188"/>
  <c r="BE222"/>
  <c r="BE231"/>
  <c r="BE234"/>
  <c r="BE252"/>
  <c r="BE268"/>
  <c r="BE276"/>
  <c r="BE294"/>
  <c r="BE305"/>
  <c r="BE103"/>
  <c r="BE124"/>
  <c r="BE228"/>
  <c r="BE265"/>
  <c r="BE282"/>
  <c r="BE315"/>
  <c r="BE318"/>
  <c r="BE324"/>
  <c r="BE336"/>
  <c r="BE346"/>
  <c r="BE109"/>
  <c r="BE161"/>
  <c r="BE197"/>
  <c r="BE200"/>
  <c r="BE91"/>
  <c r="BE100"/>
  <c r="BE106"/>
  <c r="BE261"/>
  <c r="BE297"/>
  <c r="BE300"/>
  <c r="BE329"/>
  <c r="BE115"/>
  <c r="BE118"/>
  <c r="BE137"/>
  <c r="BE164"/>
  <c r="BE170"/>
  <c r="BE176"/>
  <c r="BE194"/>
  <c r="BE225"/>
  <c r="BE255"/>
  <c r="BE271"/>
  <c r="BE94"/>
  <c r="BE121"/>
  <c r="BE128"/>
  <c r="BE158"/>
  <c r="BE191"/>
  <c r="BE237"/>
  <c r="BE240"/>
  <c r="BE243"/>
  <c r="BE246"/>
  <c r="BE249"/>
  <c r="BE258"/>
  <c r="BE287"/>
  <c r="BE290"/>
  <c r="BE303"/>
  <c r="BE309"/>
  <c r="BE312"/>
  <c r="BE321"/>
  <c r="BE339"/>
  <c r="BE342"/>
  <c r="BE350"/>
  <c r="BE354"/>
  <c i="1" r="BC55"/>
  <c r="AW55"/>
  <c r="BB55"/>
  <c r="BA55"/>
  <c i="2" r="E48"/>
  <c r="J52"/>
  <c r="F54"/>
  <c r="J54"/>
  <c r="F55"/>
  <c r="BE101"/>
  <c r="BE104"/>
  <c r="BE107"/>
  <c r="BE110"/>
  <c r="BE115"/>
  <c r="BE118"/>
  <c r="BE122"/>
  <c r="BE126"/>
  <c r="BE129"/>
  <c r="BE132"/>
  <c r="BE136"/>
  <c r="BE140"/>
  <c r="BE143"/>
  <c r="BE146"/>
  <c r="BE149"/>
  <c r="BE152"/>
  <c r="BE155"/>
  <c r="BE158"/>
  <c r="BE161"/>
  <c r="BE165"/>
  <c r="BE168"/>
  <c r="BE172"/>
  <c r="BE175"/>
  <c r="BE179"/>
  <c r="BE181"/>
  <c r="BE184"/>
  <c r="BE187"/>
  <c r="BE192"/>
  <c r="BE195"/>
  <c r="BE198"/>
  <c r="BE202"/>
  <c r="BE205"/>
  <c r="BE209"/>
  <c r="BE214"/>
  <c r="BE217"/>
  <c r="BE220"/>
  <c r="BE223"/>
  <c r="BE226"/>
  <c r="BE229"/>
  <c r="BE233"/>
  <c r="BE237"/>
  <c r="BE240"/>
  <c r="BE243"/>
  <c r="BE246"/>
  <c r="BE249"/>
  <c r="BE252"/>
  <c r="BE255"/>
  <c r="BE258"/>
  <c r="BE261"/>
  <c r="BE264"/>
  <c r="BE266"/>
  <c r="BE268"/>
  <c r="BE270"/>
  <c r="BE273"/>
  <c r="BE276"/>
  <c r="BE280"/>
  <c r="BE284"/>
  <c r="BE287"/>
  <c r="BE290"/>
  <c r="BE293"/>
  <c r="BE296"/>
  <c r="BE299"/>
  <c r="BE302"/>
  <c r="BE305"/>
  <c r="BE308"/>
  <c r="BE311"/>
  <c r="BE313"/>
  <c r="BE317"/>
  <c r="BE320"/>
  <c r="BE322"/>
  <c r="BE325"/>
  <c r="BE328"/>
  <c r="BE331"/>
  <c r="BE334"/>
  <c r="BE337"/>
  <c r="BE340"/>
  <c r="BE343"/>
  <c r="BE347"/>
  <c r="BE350"/>
  <c r="BE353"/>
  <c r="BE356"/>
  <c r="BE359"/>
  <c r="BE362"/>
  <c r="BE366"/>
  <c r="BE369"/>
  <c r="BE371"/>
  <c r="BE374"/>
  <c r="BE377"/>
  <c r="BE381"/>
  <c r="BE386"/>
  <c r="BE389"/>
  <c r="BE392"/>
  <c r="BE395"/>
  <c r="BE400"/>
  <c r="BE405"/>
  <c i="1" r="BD55"/>
  <c i="3" r="F37"/>
  <c i="1" r="BD56"/>
  <c i="5" r="F34"/>
  <c i="1" r="BA58"/>
  <c i="5" r="F36"/>
  <c i="1" r="BC58"/>
  <c i="5" r="F35"/>
  <c i="1" r="BB58"/>
  <c i="4" r="F37"/>
  <c i="1" r="BD57"/>
  <c i="5" r="J34"/>
  <c i="1" r="AW58"/>
  <c i="3" r="F35"/>
  <c i="1" r="BB56"/>
  <c i="4" r="J34"/>
  <c i="1" r="AW57"/>
  <c i="5" r="F37"/>
  <c i="1" r="BD58"/>
  <c i="3" r="F36"/>
  <c i="1" r="BC56"/>
  <c i="4" r="F34"/>
  <c i="1" r="BA57"/>
  <c i="4" r="F36"/>
  <c i="1" r="BC57"/>
  <c i="4" r="F35"/>
  <c i="1" r="BB57"/>
  <c i="3" r="F34"/>
  <c i="1" r="BA56"/>
  <c i="3" r="J34"/>
  <c i="1" r="AW56"/>
  <c i="4" l="1" r="R83"/>
  <c i="2" r="T99"/>
  <c r="T98"/>
  <c i="5" r="T86"/>
  <c r="T85"/>
  <c r="P86"/>
  <c r="P85"/>
  <c i="1" r="AU58"/>
  <c i="2" r="R99"/>
  <c i="3" r="R89"/>
  <c r="R88"/>
  <c i="2" r="P212"/>
  <c r="R212"/>
  <c i="3" r="P89"/>
  <c r="P88"/>
  <c i="1" r="AU56"/>
  <c i="2" r="P99"/>
  <c r="P98"/>
  <c i="1" r="AU55"/>
  <c i="3" r="BK89"/>
  <c r="J89"/>
  <c r="J60"/>
  <c i="4" r="BK84"/>
  <c r="J84"/>
  <c r="J60"/>
  <c i="5" r="J86"/>
  <c r="J60"/>
  <c r="J87"/>
  <c r="J61"/>
  <c r="BK220"/>
  <c r="J220"/>
  <c r="J63"/>
  <c i="2" r="J99"/>
  <c r="J60"/>
  <c i="3" r="J33"/>
  <c i="1" r="AV56"/>
  <c r="AT56"/>
  <c i="2" r="F33"/>
  <c i="1" r="AZ55"/>
  <c i="3" r="F33"/>
  <c i="1" r="AZ56"/>
  <c i="2" r="J30"/>
  <c i="1" r="AG55"/>
  <c i="5" r="F33"/>
  <c i="1" r="AZ58"/>
  <c i="4" r="F33"/>
  <c i="1" r="AZ57"/>
  <c i="5" r="J33"/>
  <c i="1" r="AV58"/>
  <c r="AT58"/>
  <c i="2" r="J33"/>
  <c i="1" r="AV55"/>
  <c r="AT55"/>
  <c r="BB54"/>
  <c r="W31"/>
  <c r="BA54"/>
  <c r="W30"/>
  <c r="BD54"/>
  <c r="W33"/>
  <c r="BC54"/>
  <c r="W32"/>
  <c i="4" r="J33"/>
  <c i="1" r="AV57"/>
  <c r="AT57"/>
  <c i="2" l="1" r="R98"/>
  <c i="5" r="BK85"/>
  <c r="J85"/>
  <c i="3" r="BK88"/>
  <c r="J88"/>
  <c r="J59"/>
  <c i="4" r="BK83"/>
  <c r="J83"/>
  <c i="1" r="AN55"/>
  <c i="2" r="J39"/>
  <c i="1" r="AU54"/>
  <c i="4" r="J30"/>
  <c i="1" r="AG57"/>
  <c r="AY54"/>
  <c r="AX54"/>
  <c r="AW54"/>
  <c r="AK30"/>
  <c r="AZ54"/>
  <c r="W29"/>
  <c i="5" r="J30"/>
  <c i="1" r="AG58"/>
  <c i="5" l="1" r="J39"/>
  <c i="4" r="J39"/>
  <c i="5" r="J59"/>
  <c i="4" r="J59"/>
  <c i="1" r="AN57"/>
  <c r="AN58"/>
  <c i="3" r="J30"/>
  <c i="1" r="AG56"/>
  <c r="AN56"/>
  <c r="AV54"/>
  <c r="AK29"/>
  <c i="3" l="1" r="J39"/>
  <c i="1"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<sst xmlns="http://schemas.openxmlformats.org/spreadsheetml/2006/main">
  <si>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</si>
  <si>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</si>
  <si>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</si>
  <si>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</si>
  <si>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</si>
  <si>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{3692501d-b0d4-4698-a5ad-6f88b57c3ee1}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</si>
  <si>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</si>
  <si>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</si>
  <si>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</si>
  <si>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</si>
  <si>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</si>
  <si>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</si>
  <si>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</si>
  <si>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</si>
  <si>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Nem_FM_10_24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</si>
  <si>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</si>
  <si>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</si>
  <si>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- Ambulance, budova E</t>
  </si>
  <si>
    <t>KSO:</t>
  </si>
  <si>
    <t/>
  </si>
  <si>
    <t>CC-CZ:</t>
  </si>
  <si>
    <t>Místo:</t>
  </si>
  <si>
    <t>El. Krásnohorské 321</t>
  </si>
  <si>
    <t>Datum:</t>
  </si>
  <si>
    <t>6. 11. 2023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</si>
  <si>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</si>
  <si>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</si>
  <si>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</si>
  <si>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</si>
  <si>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</si>
  <si>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</si>
  <si>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</si>
  <si>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</si>
  <si>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</si>
  <si>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06369201</t>
  </si>
  <si>
    <t>Amun Pro s.r.o.</t>
  </si>
  <si>
    <t>CZ06369201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</si>
  <si>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</si>
  <si>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</si>
  <si>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</si>
  <si>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</si>
  <si>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</si>
  <si>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</si>
  <si>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</si>
  <si>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</si>
  <si>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</si>
  <si>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</si>
  <si>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</si>
  <si>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</si>
  <si>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</si>
  <si>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</si>
  <si>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</si>
  <si>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</si>
  <si>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</si>
  <si>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</si>
  <si>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</si>
  <si>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</si>
  <si>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</si>
  <si>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</si>
  <si>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</si>
  <si>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</si>
  <si>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</si>
  <si>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</si>
  <si>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</si>
  <si>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</si>
  <si>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</si>
  <si>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</si>
  <si>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</si>
  <si>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</si>
  <si>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</si>
  <si>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</si>
  <si>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</si>
  <si>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</si>
  <si>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</si>
  <si>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</si>
  <si>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</si>
  <si>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</si>
  <si>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</si>
  <si>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</si>
  <si>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Stavba</t>
  </si>
  <si>
    <t>STA</t>
  </si>
  <si>
    <t>1</t>
  </si>
  <si>
    <t>{f1e76d50-8754-4cb3-85cd-9f2d4d0d5cee}</t>
  </si>
  <si>
    <t>2</t>
  </si>
  <si>
    <t>02</t>
  </si>
  <si>
    <t>ZTI</t>
  </si>
  <si>
    <t>{5b8781d4-d1a6-477e-9293-0b2e65206f59}</t>
  </si>
  <si>
    <t>03</t>
  </si>
  <si>
    <t>VZT</t>
  </si>
  <si>
    <t>{cef0673a-8ebe-4d22-b83b-1b398180594f}</t>
  </si>
  <si>
    <t>04</t>
  </si>
  <si>
    <t>ELEKTRO</t>
  </si>
  <si>
    <t>{c15b941b-bcd2-4171-9ef8-12d70f28a5bd}</t>
  </si>
  <si>
    <t>KRYCÍ LIST SOUPISU PRACÍ</t>
  </si>
  <si>
    <t>Objekt:</t>
  </si>
  <si>
    <t>01 - Stavba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</si>
  <si>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</si>
  <si>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</si>
  <si>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</si>
  <si>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</si>
  <si>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</si>
  <si>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</si>
  <si>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</si>
  <si>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</si>
  <si>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</si>
  <si>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</si>
  <si>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</si>
  <si>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</si>
  <si>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</si>
  <si>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</si>
  <si>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</si>
  <si>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</si>
  <si>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</si>
  <si>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</si>
  <si>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</si>
  <si>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</si>
  <si>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</si>
  <si>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</si>
  <si>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</si>
  <si>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</si>
  <si>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</si>
  <si>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</si>
  <si>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</si>
  <si>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</si>
  <si>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</si>
  <si>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</si>
  <si>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</si>
  <si>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</si>
  <si>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</si>
  <si>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</si>
  <si>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</si>
  <si>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</si>
  <si>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</si>
  <si>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</si>
  <si>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</si>
  <si>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</si>
  <si>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</si>
  <si>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</si>
  <si>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310271031</t>
  </si>
  <si>
    <t>Zazdívka otvorů ve zdivu nadzákladovém pl do 1 m2 pórobetonovými tvárnicemi do P2 na tenkovrstvou maltu tl 300 m</t>
  </si>
  <si>
    <t>m2</t>
  </si>
  <si>
    <t>CS ÚRS 2024 01</t>
  </si>
  <si>
    <t>4</t>
  </si>
  <si>
    <t>-1553444589</t>
  </si>
  <si>
    <t>PP</t>
  </si>
  <si>
    <t>Zazdívka otvorů ve zdivu nadzákladovém pórobetonovými tvárnicemi plochy do 1 m2, tl. zdiva 300 mm, pevnost tvárnic do P2</t>
  </si>
  <si>
    <t>Online PSC</t>
  </si>
  <si>
    <t>https://podminky.urs.cz/item/CS_URS_2024_01/310271031</t>
  </si>
  <si>
    <t>317142424</t>
  </si>
  <si>
    <t>Překlad nenosný pórobetonový š 100 mm v do 250 mm na tenkovrstvou maltu dl přes 1250 do 1500 mm</t>
  </si>
  <si>
    <t>kus</t>
  </si>
  <si>
    <t>1472289101</t>
  </si>
  <si>
    <t>Překlady nenosné z pórobetonu osazené do tenkého maltového lože, výšky do 250 mm, šířky překladu 100 mm, délky překladu přes 1250 do 1500 mm</t>
  </si>
  <si>
    <t>https://podminky.urs.cz/item/CS_URS_2024_01/317142424</t>
  </si>
  <si>
    <t>317944321</t>
  </si>
  <si>
    <t>Válcované nosníky do č.12 dodatečně osazované do připravených otvorů</t>
  </si>
  <si>
    <t>t</t>
  </si>
  <si>
    <t>1859496010</t>
  </si>
  <si>
    <t>Válcované nosníky dodatečně osazované do připravených otvorů bez zazdění hlav do č. 12</t>
  </si>
  <si>
    <t>https://podminky.urs.cz/item/CS_URS_2024_01/317944321</t>
  </si>
  <si>
    <t>342272225</t>
  </si>
  <si>
    <t>Příčka z pórobetonových hladkých tvárnic na tenkovrstvou maltu tl 100 mm</t>
  </si>
  <si>
    <t>386843332</t>
  </si>
  <si>
    <t>Příčky z pórobetonových tvárnic hladkých na tenké maltové lože objemová hmotnost do 500 kg/m3, tloušťka příčky 100 mm</t>
  </si>
  <si>
    <t>https://podminky.urs.cz/item/CS_URS_2024_01/342272225</t>
  </si>
  <si>
    <t>VV</t>
  </si>
  <si>
    <t>1,1*((44/2)*3,6)</t>
  </si>
  <si>
    <t>Vodorovné konstrukce</t>
  </si>
  <si>
    <t>5</t>
  </si>
  <si>
    <t>411386621</t>
  </si>
  <si>
    <t>Zabetonování prostupů v instalačních šachtách ze suchých směsí pl přes 0,09 do 0,25 m2 ve stropech</t>
  </si>
  <si>
    <t>-1096630726</t>
  </si>
  <si>
    <t>Zabetonování prostupů v instalačních šachtách ve stropech železobetonových ze suchých směsí, včetně bednění, odbednění, výztuže a zajištění potrubí skelnou vatou s folií (materiál v ceně), plochy přes 0,09 do 0,25 m2</t>
  </si>
  <si>
    <t>https://podminky.urs.cz/item/CS_URS_2024_01/411386621</t>
  </si>
  <si>
    <t>6</t>
  </si>
  <si>
    <t>413232211</t>
  </si>
  <si>
    <t>Zazdívka zhlaví válcovaných nosníků v do 150 mm</t>
  </si>
  <si>
    <t>-539803258</t>
  </si>
  <si>
    <t>Zazdívka zhlaví stropních trámů nebo válcovaných nosníků pálenými cihlami válcovaných nosníků, výšky do 150 mm</t>
  </si>
  <si>
    <t>https://podminky.urs.cz/item/CS_URS_2024_01/413232211</t>
  </si>
  <si>
    <t>Úpravy povrchů, podlahy a osazování výplní</t>
  </si>
  <si>
    <t>7</t>
  </si>
  <si>
    <t>612131101</t>
  </si>
  <si>
    <t>Cementový postřik vnitřních stěn nanášený celoplošně ručně</t>
  </si>
  <si>
    <t>2067148830</t>
  </si>
  <si>
    <t>Podkladní a spojovací vrstva vnitřních omítaných ploch cementový postřik nanášený ručně celoplošně stěn</t>
  </si>
  <si>
    <t>https://podminky.urs.cz/item/CS_URS_2024_01/612131101</t>
  </si>
  <si>
    <t>60*3,6</t>
  </si>
  <si>
    <t>8</t>
  </si>
  <si>
    <t>612135002</t>
  </si>
  <si>
    <t>Vyrovnání podkladu vnitřních stěn maltou cementovou tl do 10 mm</t>
  </si>
  <si>
    <t>545310327</t>
  </si>
  <si>
    <t>Vyrovnání nerovností podkladu vnitřních omítaných ploch maltou, tloušťky do 10 mm cementovou stěn</t>
  </si>
  <si>
    <t>https://podminky.urs.cz/item/CS_URS_2024_01/612135002</t>
  </si>
  <si>
    <t>9</t>
  </si>
  <si>
    <t>612135092</t>
  </si>
  <si>
    <t>Příplatek k vyrovnání vnitřních stěn maltou cementovou za každých dalších 5 mm tl</t>
  </si>
  <si>
    <t>-2072652953</t>
  </si>
  <si>
    <t>Vyrovnání nerovností podkladu vnitřních omítaných ploch Příplatek k ceně za každých dalších 5 mm tloušťky podkladní vrstvy přes 10 mm maltou cementovou stěn</t>
  </si>
  <si>
    <t>https://podminky.urs.cz/item/CS_URS_2024_01/612135092</t>
  </si>
  <si>
    <t>10</t>
  </si>
  <si>
    <t>612142001</t>
  </si>
  <si>
    <t>Potažení vnitřních ploch pletivem v ploše nebo pruzích, na plném podkladu sklovláknitým vtlačením do tmelu stěn</t>
  </si>
  <si>
    <t>705229030</t>
  </si>
  <si>
    <t>https://podminky.urs.cz/item/CS_URS_2024_01/612142001</t>
  </si>
  <si>
    <t>1,3*(44*3,6+60*3,6)</t>
  </si>
  <si>
    <t>11</t>
  </si>
  <si>
    <t>612311131</t>
  </si>
  <si>
    <t>Potažení vnitřních stěn vápenným štukem tloušťky do 3 mm</t>
  </si>
  <si>
    <t>-203365103</t>
  </si>
  <si>
    <t>Potažení vnitřních ploch vápenným štukem tloušťky do 3 mm svislých konstrukcí stěn</t>
  </si>
  <si>
    <t>https://podminky.urs.cz/item/CS_URS_2024_01/612311131</t>
  </si>
  <si>
    <t>44*3,6+60*3,6</t>
  </si>
  <si>
    <t>612315222</t>
  </si>
  <si>
    <t>Vápenná štuková omítka malých ploch přes 0,09 do 0,25 m2 na stěnách</t>
  </si>
  <si>
    <t>73913022</t>
  </si>
  <si>
    <t>Vápenná omítka jednotlivých malých ploch štuková na stěnách, plochy jednotlivě přes 0,09 do 0,25 m2</t>
  </si>
  <si>
    <t>https://podminky.urs.cz/item/CS_URS_2024_01/612315222</t>
  </si>
  <si>
    <t>13</t>
  </si>
  <si>
    <t>M</t>
  </si>
  <si>
    <t>55331482</t>
  </si>
  <si>
    <t>zárubeň jednokřídlá ocelová pro zdění tl stěny 75-100mm rozměru 800/1970, 2100mm</t>
  </si>
  <si>
    <t>-839318019</t>
  </si>
  <si>
    <t>P</t>
  </si>
  <si>
    <t>Poznámka k položce:_x000d_
příprava na čtečku a reverzní zámek</t>
  </si>
  <si>
    <t>14</t>
  </si>
  <si>
    <t>55331484</t>
  </si>
  <si>
    <t>zárubeň jednokřídlá ocelová pro zdění tl stěny 75-100mm rozměru 1100/1970, 2100mm</t>
  </si>
  <si>
    <t>-2039028995</t>
  </si>
  <si>
    <t>15</t>
  </si>
  <si>
    <t>55331564</t>
  </si>
  <si>
    <t>zárubeň jednokřídlá ocelová pro zdění s protipožární úpravou tl stěny 110-150mm rozměru 1100/1970, 2100mm</t>
  </si>
  <si>
    <t>-1934835724</t>
  </si>
  <si>
    <t>16</t>
  </si>
  <si>
    <t>55331483</t>
  </si>
  <si>
    <t>zárubeň jednokřídlá ocelová pro zdění tl stěny 75-100mm rozměru 900/1970, 2100mm</t>
  </si>
  <si>
    <t>-40528136</t>
  </si>
  <si>
    <t>17</t>
  </si>
  <si>
    <t>619995001</t>
  </si>
  <si>
    <t>Začištění omítek kolem oken, dveří, podlah nebo obkladů</t>
  </si>
  <si>
    <t>m</t>
  </si>
  <si>
    <t>147691728</t>
  </si>
  <si>
    <t>Začištění omítek (s dodáním hmot) kolem oken, dveří, podlah, obkladů apod.</t>
  </si>
  <si>
    <t>https://podminky.urs.cz/item/CS_URS_2024_01/619995001</t>
  </si>
  <si>
    <t>18</t>
  </si>
  <si>
    <t>642944121</t>
  </si>
  <si>
    <t>Osazování ocelových zárubní dodatečné pl do 2,5 m2</t>
  </si>
  <si>
    <t>210382605</t>
  </si>
  <si>
    <t>Osazení ocelových dveřních zárubní lisovaných nebo z úhelníků dodatečně s vybetonováním prahu, plochy do 2,5 m2</t>
  </si>
  <si>
    <t>https://podminky.urs.cz/item/CS_URS_2024_01/642944121</t>
  </si>
  <si>
    <t>95</t>
  </si>
  <si>
    <t>642945111</t>
  </si>
  <si>
    <t>Osazování protipožárních nebo protiplynových zárubní dveří jednokřídlových do 2,5 m2</t>
  </si>
  <si>
    <t>CS ÚRS 2023 02</t>
  </si>
  <si>
    <t>-827151878</t>
  </si>
  <si>
    <t>Osazování ocelových zárubní protipožárních nebo protiplynových dveří do vynechaného otvoru, s obetonováním, dveří jednokřídlových do 2,5 m2</t>
  </si>
  <si>
    <t>https://podminky.urs.cz/item/CS_URS_2023_02/642945111</t>
  </si>
  <si>
    <t>Ostatní konstrukce a práce, bourání</t>
  </si>
  <si>
    <t>19</t>
  </si>
  <si>
    <t>949101111</t>
  </si>
  <si>
    <t>Lešení pomocné pro objekty pozemních staveb s lešeňovou podlahou v do 1,9 m zatížení do 150 kg/m2</t>
  </si>
  <si>
    <t>-1033513527</t>
  </si>
  <si>
    <t>Lešení pomocné pracovní pro objekty pozemních staveb pro zatížení do 150 kg/m2, o výšce lešeňové podlahy do 1,9 m</t>
  </si>
  <si>
    <t>https://podminky.urs.cz/item/CS_URS_2024_01/949101111</t>
  </si>
  <si>
    <t>20</t>
  </si>
  <si>
    <t>962031133</t>
  </si>
  <si>
    <t>Bourání příček z cihel pálených na MVC tl do 150 mm</t>
  </si>
  <si>
    <t>1547511312</t>
  </si>
  <si>
    <t>Bourání příček z cihel, tvárnic nebo příčkovek z cihel pálených, plných nebo dutých na maltu vápennou nebo vápenocementovou, tl. do 150 mm</t>
  </si>
  <si>
    <t>https://podminky.urs.cz/item/CS_URS_2024_01/962031133</t>
  </si>
  <si>
    <t>3,6*(8+5,26+2,38+2,38+2,4)</t>
  </si>
  <si>
    <t>965046111</t>
  </si>
  <si>
    <t>Broušení stávajících betonových podlah úběr do 3 mm</t>
  </si>
  <si>
    <t>-1310325847</t>
  </si>
  <si>
    <t>https://podminky.urs.cz/item/CS_URS_2024_01/965046111</t>
  </si>
  <si>
    <t>22</t>
  </si>
  <si>
    <t>965046119</t>
  </si>
  <si>
    <t>Příplatek k broušení stávajících betonových podlah za každý další 1 mm úběru</t>
  </si>
  <si>
    <t>-1778459070</t>
  </si>
  <si>
    <t>Broušení stávajících betonových podlah Příplatek k ceně za každý další 1 mm úběru</t>
  </si>
  <si>
    <t>https://podminky.urs.cz/item/CS_URS_2024_01/965046119</t>
  </si>
  <si>
    <t>81,40*12</t>
  </si>
  <si>
    <t>23</t>
  </si>
  <si>
    <t>13010508</t>
  </si>
  <si>
    <t>D+M úhelník ocelový (překlad-1250mm) nerovnostranný jakost S235JR (11 375) 60x40x5mm, vč. zapravení</t>
  </si>
  <si>
    <t>948670579</t>
  </si>
  <si>
    <t>D+M I 120 (překlad-1700mm), vč. zapravení</t>
  </si>
  <si>
    <t>24</t>
  </si>
  <si>
    <t>975043121</t>
  </si>
  <si>
    <t>Jednořadové podchycení stropů pro osazení nosníků v do 3,5 m pro zatížení přes 750 do 1000 kg/m</t>
  </si>
  <si>
    <t>1572005148</t>
  </si>
  <si>
    <t>Jednořadové podchycení stropů pro osazení nosníků dřevěnou výztuhou v. podchycení do 3,5 m, a při zatížení hmotností přes 750 do 1000 kg/m</t>
  </si>
  <si>
    <t>https://podminky.urs.cz/item/CS_URS_2024_01/975043121</t>
  </si>
  <si>
    <t>25</t>
  </si>
  <si>
    <t>975048121</t>
  </si>
  <si>
    <t>Příplatek k jednořadovém podchycení stropů pro zatížení přes 750 do 1000 kg/m ZKD 1 m přes 3,5 m v podchycení</t>
  </si>
  <si>
    <t>-1505222304</t>
  </si>
  <si>
    <t>Jednořadové podchycení stropů pro osazení nosníků dřevěnou výztuhou Příplatek k cenám za každý další 1 m výšky přes 3,50 m a při zatížení hmotností přes 750 do 1000 kg/m</t>
  </si>
  <si>
    <t>https://podminky.urs.cz/item/CS_URS_2024_01/975048121</t>
  </si>
  <si>
    <t>26</t>
  </si>
  <si>
    <t>978013191</t>
  </si>
  <si>
    <t>Otlučení (osekání) vnitřní vápenné nebo vápenocementové omítky stěn v rozsahu přes 50 do 100 %</t>
  </si>
  <si>
    <t>1375315426</t>
  </si>
  <si>
    <t>Otlučení vápenných nebo vápenocementových omítek vnitřních ploch stěn s vyškrabáním spar, s očištěním zdiva, v rozsahu přes 50 do 100 %</t>
  </si>
  <si>
    <t>https://podminky.urs.cz/item/CS_URS_2024_01/978013191</t>
  </si>
  <si>
    <t>997</t>
  </si>
  <si>
    <t>Přesun sutě</t>
  </si>
  <si>
    <t>27</t>
  </si>
  <si>
    <t>997013153</t>
  </si>
  <si>
    <t>Vnitrostaveništní doprava suti a vybouraných hmot pro budovy v přes 9 do 12 m s omezením mechanizace</t>
  </si>
  <si>
    <t>-69881743</t>
  </si>
  <si>
    <t>Vnitrostaveništní doprava suti a vybouraných hmot vodorovně do 50 m svisle s omezením mechanizace pro budovy a haly výšky přes 9 do 12 m</t>
  </si>
  <si>
    <t>https://podminky.urs.cz/item/CS_URS_2024_01/997013153</t>
  </si>
  <si>
    <t>28</t>
  </si>
  <si>
    <t>997013501</t>
  </si>
  <si>
    <t>Odvoz suti a vybouraných hmot na skládku nebo meziskládku do 1 km se složením</t>
  </si>
  <si>
    <t>-1739692455</t>
  </si>
  <si>
    <t>https://podminky.urs.cz/item/CS_URS_2024_01/997013501</t>
  </si>
  <si>
    <t>29</t>
  </si>
  <si>
    <t>997013509</t>
  </si>
  <si>
    <t>Příplatek k odvozu suti a vybouraných hmot na skládku ZKD 1 km přes 1 km</t>
  </si>
  <si>
    <t>737436538</t>
  </si>
  <si>
    <t>https://podminky.urs.cz/item/CS_URS_2024_01/997013509</t>
  </si>
  <si>
    <t>25*15</t>
  </si>
  <si>
    <t>30</t>
  </si>
  <si>
    <t>997013631</t>
  </si>
  <si>
    <t>Poplatek za uložení na skládce (skládkovné) stavebního odpadu směsného kód odpadu 17 09 04</t>
  </si>
  <si>
    <t>-445032859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</si>
  <si>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</si>
  <si>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</si>
  <si>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31</t>
  </si>
  <si>
    <t>997013813</t>
  </si>
  <si>
    <t>Poplatek za uložení na skládce (skládkovné) stavebního odpadu z plastických hmot kód odpadu 17 02 03</t>
  </si>
  <si>
    <t>-674471149</t>
  </si>
  <si>
    <t>Poplatek za uložení stavebního odpadu na skládce (skládkovné) z plastických hmot zatříděného do Katalogu odpadů pod kódem 17 02 03</t>
  </si>
  <si>
    <t>https://podminky.urs.cz/item/CS_URS_2024_01/997013813</t>
  </si>
  <si>
    <t>998</t>
  </si>
  <si>
    <t>Přesun hmot</t>
  </si>
  <si>
    <t>32</t>
  </si>
  <si>
    <t>998011002</t>
  </si>
  <si>
    <t>Přesun hmot pro budovy zděné v přes 6 do 12 m</t>
  </si>
  <si>
    <t>-1930167207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</si>
  <si>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</si>
  <si>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https://podminky.urs.cz/item/CS_URS_2024_01/998011002</t>
  </si>
  <si>
    <t>PSV</t>
  </si>
  <si>
    <t>Práce a dodávky PSV</t>
  </si>
  <si>
    <t>763</t>
  </si>
  <si>
    <t>Konstrukce suché výstavby</t>
  </si>
  <si>
    <t>33</t>
  </si>
  <si>
    <t>763131732</t>
  </si>
  <si>
    <t>SDK podhled - čelo pro kazetové podhledy (F lišta) tl 15 mm</t>
  </si>
  <si>
    <t>-531590290</t>
  </si>
  <si>
    <t>Podhled ze sádrokartonových desek ostatní práce a konstrukce na podhledech ze sádrokartonových desek čelo pro kazetové pohledy (F lišta) tl. 15 mm</t>
  </si>
  <si>
    <t>https://podminky.urs.cz/item/CS_URS_2024_01/763131732</t>
  </si>
  <si>
    <t>34</t>
  </si>
  <si>
    <t>763135101</t>
  </si>
  <si>
    <t>Montáž sádrokartonového podhledu kazetového demontovatelného, velikosti kazet 600x600 mm včetně zavěšené nosné konstrukce viditelné</t>
  </si>
  <si>
    <t>1847203288</t>
  </si>
  <si>
    <t>https://podminky.urs.cz/item/CS_URS_2024_01/763135101</t>
  </si>
  <si>
    <t>35</t>
  </si>
  <si>
    <t>59030570</t>
  </si>
  <si>
    <t>podhled kazetový pro zdravotnické prostory (ISO 5), rastr 600x600mm</t>
  </si>
  <si>
    <t>-1233947095</t>
  </si>
  <si>
    <t>81,40*1,2</t>
  </si>
  <si>
    <t>36</t>
  </si>
  <si>
    <t>763135812</t>
  </si>
  <si>
    <t>Demontáž podhledu sádrokartonového kazetového na roštu polozapuštěném</t>
  </si>
  <si>
    <t>-2100117457</t>
  </si>
  <si>
    <t>Demontáž podhledu sádrokartonového kazetového na zavěšeném na roštu polozapuštěném</t>
  </si>
  <si>
    <t>https://podminky.urs.cz/item/CS_URS_2024_01/763135812</t>
  </si>
  <si>
    <t>37</t>
  </si>
  <si>
    <t>998763302</t>
  </si>
  <si>
    <t>Přesun hmot tonážní pro sádrokartonové konstrukce v objektech v přes 6 do 12 m</t>
  </si>
  <si>
    <t>-1548219541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</si>
  <si>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</si>
  <si>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https://podminky.urs.cz/item/CS_URS_2024_01/998763302</t>
  </si>
  <si>
    <t>38</t>
  </si>
  <si>
    <t>998763381</t>
  </si>
  <si>
    <t>Příplatek k přesunu hmot tonážní 763 SDK prováděný bez použití mechanizace</t>
  </si>
  <si>
    <t>-1210646658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</si>
  <si>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</si>
  <si>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https://podminky.urs.cz/item/CS_URS_2024_01/998763381</t>
  </si>
  <si>
    <t>766</t>
  </si>
  <si>
    <t>Konstrukce truhlářské</t>
  </si>
  <si>
    <t>39</t>
  </si>
  <si>
    <t>766622212</t>
  </si>
  <si>
    <t>Montáž plastových oken plochy do 1 m2 pevných s rámem do zdiva</t>
  </si>
  <si>
    <t>1142555172</t>
  </si>
  <si>
    <t>Montáž oken plastových plochy do 1 m2 včetně montáže rámu pevných do zdiva</t>
  </si>
  <si>
    <t>https://podminky.urs.cz/item/CS_URS_2024_01/766622212</t>
  </si>
  <si>
    <t>Poznámka k položce:_x000d_
včetně dodávky a montáže pomocného profilu mezi zárubní a nadsvětlíkem</t>
  </si>
  <si>
    <t>40</t>
  </si>
  <si>
    <t>61140041</t>
  </si>
  <si>
    <t>okno plastové s fixním zasklením dvojsklo do plochy 1m2</t>
  </si>
  <si>
    <t>262538131</t>
  </si>
  <si>
    <t>0,9*0,4*2</t>
  </si>
  <si>
    <t>41</t>
  </si>
  <si>
    <t>766660001</t>
  </si>
  <si>
    <t>Montáž dveřních křídel otvíravých jednokřídlových š do 0,8 m do ocelové zárubně</t>
  </si>
  <si>
    <t>1252904277</t>
  </si>
  <si>
    <t>Montáž dveřních křídel dřevěných nebo plastových otevíravých do ocelové zárubně povrchově upravených jednokřídlových, šířky do 800 mm</t>
  </si>
  <si>
    <t>https://podminky.urs.cz/item/CS_URS_2024_01/766660001</t>
  </si>
  <si>
    <t>42</t>
  </si>
  <si>
    <t>766660002</t>
  </si>
  <si>
    <t>Montáž dveřních křídel otvíravých jednokřídlových š přes 0,8 m do ocelové zárubně</t>
  </si>
  <si>
    <t>-2144168010</t>
  </si>
  <si>
    <t>Montáž dveřních křídel dřevěných nebo plastových otevíravých do ocelové zárubně povrchově upravených jednokřídlových, šířky přes 800 mm</t>
  </si>
  <si>
    <t>https://podminky.urs.cz/item/CS_URS_2024_01/766660002</t>
  </si>
  <si>
    <t>43</t>
  </si>
  <si>
    <t>61162074</t>
  </si>
  <si>
    <t>dveře jednokřídlé voštinové povrch laminátový plné 800x1970-2100mm</t>
  </si>
  <si>
    <t>-739532622</t>
  </si>
  <si>
    <t>44</t>
  </si>
  <si>
    <t>61162075</t>
  </si>
  <si>
    <t>dveře jednokřídlé voštinové povrch laminátový plné 900x1970-2100mm</t>
  </si>
  <si>
    <t>1272946654</t>
  </si>
  <si>
    <t>45</t>
  </si>
  <si>
    <t>61162077</t>
  </si>
  <si>
    <t>dveře jednokřídlé voštinové povrch laminátový plné 1100x1970-2100mm</t>
  </si>
  <si>
    <t>2012696572</t>
  </si>
  <si>
    <t>46</t>
  </si>
  <si>
    <t>766660022</t>
  </si>
  <si>
    <t>Montáž dveřních křídel otvíravých jednokřídlových š přes 0,8 m požárních do ocelové zárubně</t>
  </si>
  <si>
    <t>-1574479219</t>
  </si>
  <si>
    <t>Montáž dveřních křídel dřevěných nebo plastových otevíravých do ocelové zárubně protipožárních jednokřídlových, šířky přes 800 mm</t>
  </si>
  <si>
    <t>https://podminky.urs.cz/item/CS_URS_2024_01/766660022</t>
  </si>
  <si>
    <t>47</t>
  </si>
  <si>
    <t>61161028</t>
  </si>
  <si>
    <t>dveře jednokřídlé dřevotřískové protipožární EI (EW) 30 D3 povrch lakovaný plné 1100x1970-2100mm</t>
  </si>
  <si>
    <t>-1056575203</t>
  </si>
  <si>
    <t>Poznámka k položce:_x000d_
EI30-C, DP3, s200 vč. přípravy na čtečku a reverzní zámek</t>
  </si>
  <si>
    <t>48</t>
  </si>
  <si>
    <t>766662811</t>
  </si>
  <si>
    <t>Demontáž dveřních konstrukcí vč. prahu</t>
  </si>
  <si>
    <t>-171918353</t>
  </si>
  <si>
    <t>https://podminky.urs.cz/item/CS_URS_2024_01/766662811</t>
  </si>
  <si>
    <t>49</t>
  </si>
  <si>
    <t>54914622</t>
  </si>
  <si>
    <t>kování dveřní vrchní klika včetně štítu a montážního materiálu nerez</t>
  </si>
  <si>
    <t>-679362343</t>
  </si>
  <si>
    <t>50</t>
  </si>
  <si>
    <t>54925801</t>
  </si>
  <si>
    <t>zámek dveřní</t>
  </si>
  <si>
    <t>1900182209</t>
  </si>
  <si>
    <t>51</t>
  </si>
  <si>
    <t>54925801.1</t>
  </si>
  <si>
    <t>zámek dveřní - elektromagnetický vč. propojení</t>
  </si>
  <si>
    <t>1728835998</t>
  </si>
  <si>
    <t>52</t>
  </si>
  <si>
    <t>40467005</t>
  </si>
  <si>
    <t>D+M dveřní čtečka, bez klávesnice</t>
  </si>
  <si>
    <t>soubor</t>
  </si>
  <si>
    <t>422188681</t>
  </si>
  <si>
    <t>Poznámka k položce:_x000d_
Čtečka karet, rozměry: 4.83 x 10.26 x 2.03 cm, napájení: 5 až 16 V DC, spotřeba: 65 mA, max. 225 mA / 12 V DC, provozní teplota: -35 až +65°C, provozní vlhkost: 5 až 95% bez kondenzace, hmotnost: 90,7 g, frekvence: 13,56 MHz, technologie: iCLASS, MIFARE_x000d_
_x000d_
Řídící člen identifikačního stanoviště. Komunikace RS485, i2c. 32kB RAM, Com1, RS 485, montážní krabice povrchová_x000d_
_x000d_
Instalační panel pro čtečku HID R10_x000d_
_x000d_
Instalační kabel Cat.5E FTP LSOH 300MHz Euroclass Dca -s2,d1,a1 305m/box</t>
  </si>
  <si>
    <t>53</t>
  </si>
  <si>
    <t>766691914</t>
  </si>
  <si>
    <t>Vyvěšení nebo zavěšení dřevěných křídel dveří pl do 2 m2</t>
  </si>
  <si>
    <t>-2001173380</t>
  </si>
  <si>
    <t>Ostatní práce vyvěšení nebo zavěšení křídel s případným uložením a opětovným zavěšením po provedení stavebních změn dřevěných dveřních, plochy do 2 m2</t>
  </si>
  <si>
    <t>https://podminky.urs.cz/item/CS_URS_2024_01/766691914</t>
  </si>
  <si>
    <t>54</t>
  </si>
  <si>
    <t>766812840</t>
  </si>
  <si>
    <t>Demontáž kuchyňských linek dřevěných nebo kovových dl přes 1,8 do 2,1 m</t>
  </si>
  <si>
    <t>-2033035906</t>
  </si>
  <si>
    <t>Demontáž kuchyňských linek dřevěných nebo kovových včetně skříněk uchycených na stěně, délky přes 1800 do 2100 mm</t>
  </si>
  <si>
    <t>https://podminky.urs.cz/item/CS_URS_2024_01/766812840</t>
  </si>
  <si>
    <t>Poznámka k položce:_x000d_
Dle studie interiéru</t>
  </si>
  <si>
    <t>55</t>
  </si>
  <si>
    <t>998766102</t>
  </si>
  <si>
    <t>Přesun hmot tonážní pro kce truhlářské v objektech v přes 6 do 12 m</t>
  </si>
  <si>
    <t>512</t>
  </si>
  <si>
    <t>1849659780</t>
  </si>
  <si>
    <t>Přesun hmot pro konstrukce truhlářské stanovený z hmotnosti přesunovaného materiálu vodorovná dopravní vzdálenost do 50 m v objektech výšky přes 6 do 12 m</t>
  </si>
  <si>
    <t>https://podminky.urs.cz/item/CS_URS_2024_01/998766102</t>
  </si>
  <si>
    <t>776</t>
  </si>
  <si>
    <t>Podlahy povlakové</t>
  </si>
  <si>
    <t>56</t>
  </si>
  <si>
    <t>776111116</t>
  </si>
  <si>
    <t>Odstranění zbytků lepidla z podkladu povlakových podlah broušením</t>
  </si>
  <si>
    <t>1573505079</t>
  </si>
  <si>
    <t>Příprava podkladu broušení podlah stávajícího podkladu pro odstranění lepidla (po starých krytinách)</t>
  </si>
  <si>
    <t>https://podminky.urs.cz/item/CS_URS_2024_01/776111116</t>
  </si>
  <si>
    <t>57</t>
  </si>
  <si>
    <t>776111311</t>
  </si>
  <si>
    <t>Vysátí podkladu povlakových podlah</t>
  </si>
  <si>
    <t>-1817245179</t>
  </si>
  <si>
    <t>Příprava podkladu vysátí podlah</t>
  </si>
  <si>
    <t>https://podminky.urs.cz/item/CS_URS_2024_01/776111311</t>
  </si>
  <si>
    <t>58</t>
  </si>
  <si>
    <t>776121112</t>
  </si>
  <si>
    <t>Vodou ředitelná penetrace savého podkladu povlakových podlah</t>
  </si>
  <si>
    <t>-560999556</t>
  </si>
  <si>
    <t>Příprava podkladu penetrace vodou ředitelná podlah</t>
  </si>
  <si>
    <t>https://podminky.urs.cz/item/CS_URS_2024_01/776121112</t>
  </si>
  <si>
    <t>59</t>
  </si>
  <si>
    <t>776141114</t>
  </si>
  <si>
    <t>Příprava podkladu vyrovnání samonivelační stěrkou podlah min.pevnosti 20 MPa, tloušťky přes 8 do 25 mm</t>
  </si>
  <si>
    <t>-2088158608</t>
  </si>
  <si>
    <t>https://podminky.urs.cz/item/CS_URS_2024_01/776141114</t>
  </si>
  <si>
    <t>60</t>
  </si>
  <si>
    <t>776201812</t>
  </si>
  <si>
    <t>Demontáž lepených povlakových podlah s podložkou ručně</t>
  </si>
  <si>
    <t>60379416</t>
  </si>
  <si>
    <t>Demontáž povlakových podlahovin lepených ručně s podložkou</t>
  </si>
  <si>
    <t>https://podminky.urs.cz/item/CS_URS_2024_01/776201812</t>
  </si>
  <si>
    <t>61</t>
  </si>
  <si>
    <t>776231111</t>
  </si>
  <si>
    <t>Montáž podlahovin z vinylu lepením, standardním lepidlem</t>
  </si>
  <si>
    <t>614687705</t>
  </si>
  <si>
    <t>https://podminky.urs.cz/item/CS_URS_2024_01/776231111</t>
  </si>
  <si>
    <t>62</t>
  </si>
  <si>
    <t>28411126</t>
  </si>
  <si>
    <t>PVC vinyl antistatický tl 2mm, hm 3100g/m2, hořlavost Bfl-s1, smykové tření µ 0,6, třída zátěže 34/43, odpor krytiny ≤10^8</t>
  </si>
  <si>
    <t>1328533852</t>
  </si>
  <si>
    <t>81,40*1,1</t>
  </si>
  <si>
    <t>63</t>
  </si>
  <si>
    <t>776411224</t>
  </si>
  <si>
    <t>Montáž soklíků tahaných (fabiony)</t>
  </si>
  <si>
    <t>31574181</t>
  </si>
  <si>
    <t>https://podminky.urs.cz/item/CS_URS_2024_01/776411224</t>
  </si>
  <si>
    <t>64</t>
  </si>
  <si>
    <t>776421311</t>
  </si>
  <si>
    <t>Montáž přechodových samolepících lišt</t>
  </si>
  <si>
    <t>-1087085641</t>
  </si>
  <si>
    <t>Montáž lišt přechodových samolepících</t>
  </si>
  <si>
    <t>https://podminky.urs.cz/item/CS_URS_2024_01/776421311</t>
  </si>
  <si>
    <t>65</t>
  </si>
  <si>
    <t>59054130</t>
  </si>
  <si>
    <t>profil přechodový nerezový samolepící 35mm</t>
  </si>
  <si>
    <t>-136056031</t>
  </si>
  <si>
    <t>66</t>
  </si>
  <si>
    <t>998776102</t>
  </si>
  <si>
    <t>Přesun hmot tonážní pro podlahy povlakové v objektech v přes 6 do 12 m</t>
  </si>
  <si>
    <t>-532910778</t>
  </si>
  <si>
    <t>Přesun hmot pro podlahy povlakové stanovený z hmotnosti přesunovaného materiálu vodorovná dopravní vzdálenost do 50 m v objektech výšky přes 6 do 12 m</t>
  </si>
  <si>
    <t>https://podminky.urs.cz/item/CS_URS_2024_01/998776102</t>
  </si>
  <si>
    <t>781</t>
  </si>
  <si>
    <t>Dokončovací práce - obklady</t>
  </si>
  <si>
    <t>67</t>
  </si>
  <si>
    <t>781121011</t>
  </si>
  <si>
    <t>Nátěr penetrační na stěnu</t>
  </si>
  <si>
    <t>-1689091123</t>
  </si>
  <si>
    <t>Příprava podkladu před provedením obkladu nátěr penetrační na stěnu</t>
  </si>
  <si>
    <t>https://podminky.urs.cz/item/CS_URS_2024_01/781121011</t>
  </si>
  <si>
    <t>68</t>
  </si>
  <si>
    <t>58581246.1</t>
  </si>
  <si>
    <t>stěrka hydroizolační jednosložková do interiéru pod obklad</t>
  </si>
  <si>
    <t>kg</t>
  </si>
  <si>
    <t>510107168</t>
  </si>
  <si>
    <t>69</t>
  </si>
  <si>
    <t>781151031</t>
  </si>
  <si>
    <t>Celoplošné vyrovnání podkladu stěrkou tl 3 mm</t>
  </si>
  <si>
    <t>-1726602878</t>
  </si>
  <si>
    <t>Příprava podkladu před provedením obkladu celoplošné vyrovnání podkladu stěrkou, tloušťky 3 mm</t>
  </si>
  <si>
    <t>https://podminky.urs.cz/item/CS_URS_2024_01/781151031</t>
  </si>
  <si>
    <t>70</t>
  </si>
  <si>
    <t>781151041</t>
  </si>
  <si>
    <t>Příplatek k cenám celoplošné vyrovnání stěrkou za každý další 1 mm přes tl 3 mm</t>
  </si>
  <si>
    <t>2012975992</t>
  </si>
  <si>
    <t>Příprava podkladu před provedením obkladu celoplošné vyrovnání podkladu příplatek za každý další 1 mm tloušťky přes 3 mm</t>
  </si>
  <si>
    <t>https://podminky.urs.cz/item/CS_URS_2024_01/781151041</t>
  </si>
  <si>
    <t>71</t>
  </si>
  <si>
    <t>781471810</t>
  </si>
  <si>
    <t>Demontáž obkladů z obkladaček keramických kladených do malty</t>
  </si>
  <si>
    <t>-1372687171</t>
  </si>
  <si>
    <t>Demontáž obkladů z dlaždic keramických kladených do malty</t>
  </si>
  <si>
    <t>https://podminky.urs.cz/item/CS_URS_2024_01/781471810</t>
  </si>
  <si>
    <t>72</t>
  </si>
  <si>
    <t>781474113</t>
  </si>
  <si>
    <t>Montáž obkladů vnitřních keramických hladkých přes 12 do 19 ks/m2 lepených flexibilním lepidlem</t>
  </si>
  <si>
    <t>916636502</t>
  </si>
  <si>
    <t>Montáž obkladů vnitřních stěn z dlaždic keramických lepených flexibilním lepidlem maloformátových hladkých přes 12 do 19 ks/m2</t>
  </si>
  <si>
    <t>https://podminky.urs.cz/item/CS_URS_2024_01/781474113</t>
  </si>
  <si>
    <t>73</t>
  </si>
  <si>
    <t>59761071</t>
  </si>
  <si>
    <t>obklad keramický hladký přes 12 do 19ks/m2</t>
  </si>
  <si>
    <t>-747428328</t>
  </si>
  <si>
    <t>5,5*1,3</t>
  </si>
  <si>
    <t>74</t>
  </si>
  <si>
    <t>781477114</t>
  </si>
  <si>
    <t>Příplatek k montáži obkladů vnitřních keramických hladkých za spárování tmelem dvousložkovým</t>
  </si>
  <si>
    <t>640669836</t>
  </si>
  <si>
    <t>Montáž obkladů vnitřních stěn z dlaždic keramických Příplatek k cenám za dvousložkový spárovací tmel</t>
  </si>
  <si>
    <t>https://podminky.urs.cz/item/CS_URS_2024_01/781477114</t>
  </si>
  <si>
    <t>75</t>
  </si>
  <si>
    <t>781494511</t>
  </si>
  <si>
    <t>Plastové profily ukončovací lepené flexibilním lepidlem</t>
  </si>
  <si>
    <t>-1607120184</t>
  </si>
  <si>
    <t>Obklad - dokončující práce profily ukončovací lepené flexibilním lepidlem ukončovací vč. dodávky profilu</t>
  </si>
  <si>
    <t>https://podminky.urs.cz/item/CS_URS_2024_01/781494511</t>
  </si>
  <si>
    <t>76</t>
  </si>
  <si>
    <t>781495115</t>
  </si>
  <si>
    <t>Spárování vnitřních obkladů silikonem</t>
  </si>
  <si>
    <t>-2122459638</t>
  </si>
  <si>
    <t>Obklad - dokončující práce ostatní práce spárování silikonem</t>
  </si>
  <si>
    <t>https://podminky.urs.cz/item/CS_URS_2024_01/781495115</t>
  </si>
  <si>
    <t>783</t>
  </si>
  <si>
    <t>Dokončovací práce - nátěry</t>
  </si>
  <si>
    <t>77</t>
  </si>
  <si>
    <t>783301303</t>
  </si>
  <si>
    <t>Bezoplachové odrezivění rozvodů ÚT, zámečnických konstrukcí</t>
  </si>
  <si>
    <t>18019197</t>
  </si>
  <si>
    <t>https://podminky.urs.cz/item/CS_URS_2024_01/783301303</t>
  </si>
  <si>
    <t>78</t>
  </si>
  <si>
    <t>783301401</t>
  </si>
  <si>
    <t>Příprava podkladu rozvodů ÚT, zámečnických konstrukcí, zárubní, před provedením nátěru ometení</t>
  </si>
  <si>
    <t>368028081</t>
  </si>
  <si>
    <t>https://podminky.urs.cz/item/CS_URS_2024_01/783301401</t>
  </si>
  <si>
    <t>79</t>
  </si>
  <si>
    <t>783314101</t>
  </si>
  <si>
    <t>Základní jednonásobný syntetický nátěr rozvodů ÚT, zámečnických konstrukcí, zárubní</t>
  </si>
  <si>
    <t>1309423380</t>
  </si>
  <si>
    <t>Základní nátěr rozvodů ÚT, zámečnických konstrukcí, zárubní, jednonásobný syntetický</t>
  </si>
  <si>
    <t>https://podminky.urs.cz/item/CS_URS_2024_01/783314101</t>
  </si>
  <si>
    <t>80</t>
  </si>
  <si>
    <t>783315101</t>
  </si>
  <si>
    <t>Mezinátěr jednonásobný syntetický standardní rozvodů ÚT, zámečnických konstrukcí, zárubní</t>
  </si>
  <si>
    <t>477419196</t>
  </si>
  <si>
    <t>Mezinátěr rozvodů ÚT, zámečnických konstrukcí, zárubní, jednonásobný syntetický standardní</t>
  </si>
  <si>
    <t>https://podminky.urs.cz/item/CS_URS_2024_01/783315101</t>
  </si>
  <si>
    <t>81</t>
  </si>
  <si>
    <t>783317101</t>
  </si>
  <si>
    <t>Krycí jednonásobný syntetický standardní nátěr rozvodů ÚT, zámečnických konstrukcí, zárubní</t>
  </si>
  <si>
    <t>204883693</t>
  </si>
  <si>
    <t>Krycí nátěr (email) rozvodů ÚT, zámečnických konstrukcí, zárubní, jednonásobný syntetický standardní</t>
  </si>
  <si>
    <t>https://podminky.urs.cz/item/CS_URS_2024_01/783317101</t>
  </si>
  <si>
    <t>82</t>
  </si>
  <si>
    <t>783343101</t>
  </si>
  <si>
    <t>Základní impregnační nátěr rozvodů ÚT, zámečnických konstrukcíí, aktivátorem rzi na zkorodovaný povrch jednonásobný polyuretanový</t>
  </si>
  <si>
    <t>1577625435</t>
  </si>
  <si>
    <t>https://podminky.urs.cz/item/CS_URS_2024_01/783343101</t>
  </si>
  <si>
    <t>784</t>
  </si>
  <si>
    <t>Dokončovací práce - malby a tapety</t>
  </si>
  <si>
    <t>83</t>
  </si>
  <si>
    <t>784171101</t>
  </si>
  <si>
    <t>Zakrytí vnitřních podlah včetně pozdějšího odkrytí</t>
  </si>
  <si>
    <t>-1459135008</t>
  </si>
  <si>
    <t>Zakrytí nemalovaných ploch (materiál ve specifikaci) včetně pozdějšího odkrytí podlah</t>
  </si>
  <si>
    <t>https://podminky.urs.cz/item/CS_URS_2024_01/784171101</t>
  </si>
  <si>
    <t>84</t>
  </si>
  <si>
    <t>58124842</t>
  </si>
  <si>
    <t>fólie pro malířské potřeby zakrývací tl 7µ 4x5m</t>
  </si>
  <si>
    <t>616746644</t>
  </si>
  <si>
    <t>85</t>
  </si>
  <si>
    <t>784171111</t>
  </si>
  <si>
    <t>Zakrytí vnitřních ploch stěn v místnostech v do 3,80 m</t>
  </si>
  <si>
    <t>1579027139</t>
  </si>
  <si>
    <t>Zakrytí nemalovaných ploch (materiál ve specifikaci) včetně pozdějšího odkrytí svislých ploch např. stěn, oken, dveří v místnostech výšky do 3,80</t>
  </si>
  <si>
    <t>https://podminky.urs.cz/item/CS_URS_2024_01/784171111</t>
  </si>
  <si>
    <t>86</t>
  </si>
  <si>
    <t>784171121</t>
  </si>
  <si>
    <t>Zakrytí vnitřních ploch konstrukcí nebo prvků v místnostech v do 3,80 m</t>
  </si>
  <si>
    <t>-991222767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</si>
  <si>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</si>
  <si>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https://podminky.urs.cz/item/CS_URS_2024_01/784171121</t>
  </si>
  <si>
    <t>87</t>
  </si>
  <si>
    <t>784181101</t>
  </si>
  <si>
    <t>Základní akrylátová jednonásobná bezbarvá penetrace podkladu v místnostech v do 3,80 m</t>
  </si>
  <si>
    <t>1411993264</t>
  </si>
  <si>
    <t>Penetrace podkladu jednonásobná základní akrylátová bezbarvá v místnostech výšky do 3,80 m</t>
  </si>
  <si>
    <t>https://podminky.urs.cz/item/CS_URS_2024_01/784181101</t>
  </si>
  <si>
    <t>88</t>
  </si>
  <si>
    <t>784351031</t>
  </si>
  <si>
    <t>Malby antibakteriální, za mokra otěruvzdorných v místnostech výšky do 3,80 m</t>
  </si>
  <si>
    <t>2058229932</t>
  </si>
  <si>
    <t>https://podminky.urs.cz/item/CS_URS_2024_01/784351031</t>
  </si>
  <si>
    <t>786</t>
  </si>
  <si>
    <t>Dokončovací práce - čalounické úpravy</t>
  </si>
  <si>
    <t>89</t>
  </si>
  <si>
    <t>786624111</t>
  </si>
  <si>
    <t>Montáž lamelové žaluzie do oken zdvojených dřevěných otevíravých, sklápěcích a vyklápěcích</t>
  </si>
  <si>
    <t>-436127297</t>
  </si>
  <si>
    <t>Montáž zastiňujících žaluzií lamelových do oken zdvojených otevíravých, sklápěcích nebo vyklápěcích dřevěných</t>
  </si>
  <si>
    <t>https://podminky.urs.cz/item/CS_URS_2024_01/786624111</t>
  </si>
  <si>
    <t>90</t>
  </si>
  <si>
    <t>55346200</t>
  </si>
  <si>
    <t>žaluzie horizontální interiérové</t>
  </si>
  <si>
    <t>-752998787</t>
  </si>
  <si>
    <t>HZS</t>
  </si>
  <si>
    <t>Hodinové zúčtovací sazby</t>
  </si>
  <si>
    <t>91</t>
  </si>
  <si>
    <t>HZS1302</t>
  </si>
  <si>
    <t xml:space="preserve">Hodinové zúčtovací sazby profesí HSV  provádění konstrukcí zedník specialista, dokončovací a začišťovací práce</t>
  </si>
  <si>
    <t>hod</t>
  </si>
  <si>
    <t>970515814</t>
  </si>
  <si>
    <t>Hodinové zúčtovací sazby profesí HSV provádění konstrukcí zedník specialista, dokončovací a začišťovací práce</t>
  </si>
  <si>
    <t>https://podminky.urs.cz/item/CS_URS_2024_01/HZS1302</t>
  </si>
  <si>
    <t>92</t>
  </si>
  <si>
    <t>HZS2491</t>
  </si>
  <si>
    <t xml:space="preserve">Hodinové zúčtovací sazby profesí PSV  zednické výpomoci a pomocné práce PSV dělník zednických výpomocí_x000d_
-zhotovení prostupů a jejich zapravení_x000d_
-zhotovení drážek pro potrubí a jejich zapravení</t>
  </si>
  <si>
    <t>339441417</t>
  </si>
  <si>
    <t>Hodinové zúčtovací sazby profesí PSV zednické výpomoci a pomocné práce PSV dělník zednických výpomocí
-zhotovení prostupů a jejich zapravení
-zhotovení drážek pro potrubí a jejich zapravení</t>
  </si>
  <si>
    <t>https://podminky.urs.cz/item/CS_URS_2024_01/HZS2491</t>
  </si>
  <si>
    <t>VRN</t>
  </si>
  <si>
    <t>Vedlejší rozpočtové náklady</t>
  </si>
  <si>
    <t>VRN4</t>
  </si>
  <si>
    <t>Inženýrská činnost</t>
  </si>
  <si>
    <t>93</t>
  </si>
  <si>
    <t>045002000</t>
  </si>
  <si>
    <t>Kompletační a koordinační činnost</t>
  </si>
  <si>
    <t>1024</t>
  </si>
  <si>
    <t>-901218200</t>
  </si>
  <si>
    <t>https://podminky.urs.cz/item/CS_URS_2024_01/045002000</t>
  </si>
  <si>
    <t xml:space="preserve">Poznámka k položce:_x000d_
Dokumentace skutečného provedení, měření a revize silnoproud, slaboproud, zaregulování VZT, tlakové zkoušky ZTI, zkoušky těsnosti ZTI </t>
  </si>
  <si>
    <t>VRN7</t>
  </si>
  <si>
    <t>Provozní vlivy</t>
  </si>
  <si>
    <t>94</t>
  </si>
  <si>
    <t>070001000</t>
  </si>
  <si>
    <t>-86633213</t>
  </si>
  <si>
    <t>https://podminky.urs.cz/item/CS_URS_2024_01/070001000</t>
  </si>
  <si>
    <t>Poznámka k položce:_x000d_
Náklady spojené se zajištěním čistoty navazujících prostor, opatření u stavebních otvorů z důvodu prašnosti směrem do chodby, udržování čistoty na transportních trasách - úklid</t>
  </si>
  <si>
    <t>02 - ZTI</t>
  </si>
  <si>
    <t xml:space="preserve"> parc.č. 7687, k.ú. Frýdek</t>
  </si>
  <si>
    <t>00534188</t>
  </si>
  <si>
    <t>Nemocnice ve Frýdku-Místku, p.o.</t>
  </si>
  <si>
    <t>CZ00534188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</si>
  <si>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</si>
  <si>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</si>
  <si>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</si>
  <si>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</si>
  <si>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</si>
  <si>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</si>
  <si>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</si>
  <si>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>721</t>
  </si>
  <si>
    <t>Zdravotechnika - vnitřní kanalizace</t>
  </si>
  <si>
    <t>721170972</t>
  </si>
  <si>
    <t>Opravy odpadního potrubí plastového krácení trub DN 50</t>
  </si>
  <si>
    <t>499835979</t>
  </si>
  <si>
    <t>https://podminky.urs.cz/item/CS_URS_2023_02/721170972</t>
  </si>
  <si>
    <t>721171803</t>
  </si>
  <si>
    <t>Demontáž potrubí z novodurových trub odpadních nebo připojovacích do D 75</t>
  </si>
  <si>
    <t>2067706525</t>
  </si>
  <si>
    <t>https://podminky.urs.cz/item/CS_URS_2023_02/721171803</t>
  </si>
  <si>
    <t>Součet</t>
  </si>
  <si>
    <t>721171912</t>
  </si>
  <si>
    <t>Opravy odpadního potrubí plastového propojení dosavadního potrubí DN 40</t>
  </si>
  <si>
    <t>1383912435</t>
  </si>
  <si>
    <t>https://podminky.urs.cz/item/CS_URS_2023_02/721171912</t>
  </si>
  <si>
    <t>721171915</t>
  </si>
  <si>
    <t>Opravy odpadního potrubí plastového propojení dosavadního potrubí DN 110</t>
  </si>
  <si>
    <t>1339293904</t>
  </si>
  <si>
    <t>https://podminky.urs.cz/item/CS_URS_2023_02/721171915</t>
  </si>
  <si>
    <t>721175202</t>
  </si>
  <si>
    <t>Plastové potrubí odhlučněné třívrstvé připojovací DN 40</t>
  </si>
  <si>
    <t>795736957</t>
  </si>
  <si>
    <t>https://podminky.urs.cz/item/CS_URS_2023_02/721175202</t>
  </si>
  <si>
    <t>721175203</t>
  </si>
  <si>
    <t>Plastové potrubí odhlučněné třívrstvé připojovací DN 50</t>
  </si>
  <si>
    <t>-107839975</t>
  </si>
  <si>
    <t>https://podminky.urs.cz/item/CS_URS_2023_02/721175203</t>
  </si>
  <si>
    <t>721194104</t>
  </si>
  <si>
    <t>Vyměření přípojek na potrubí vyvedení a upevnění odpadních výpustek DN 40</t>
  </si>
  <si>
    <t>-225307185</t>
  </si>
  <si>
    <t>https://podminky.urs.cz/item/CS_URS_2023_02/721194104</t>
  </si>
  <si>
    <t>721194105</t>
  </si>
  <si>
    <t>Vyměření přípojek na potrubí vyvedení a upevnění odpadních výpustek DN 50</t>
  </si>
  <si>
    <t>10325314</t>
  </si>
  <si>
    <t>https://podminky.urs.cz/item/CS_URS_2023_02/721194105</t>
  </si>
  <si>
    <t>721220801</t>
  </si>
  <si>
    <t>Demontáž zápachových uzávěrek do DN 70</t>
  </si>
  <si>
    <t>1667176213</t>
  </si>
  <si>
    <t>https://podminky.urs.cz/item/CS_URS_2023_02/721220801</t>
  </si>
  <si>
    <t>721290111</t>
  </si>
  <si>
    <t>Zkouška těsnosti kanalizace v objektech vodou do DN 125</t>
  </si>
  <si>
    <t>-1958458564</t>
  </si>
  <si>
    <t>https://podminky.urs.cz/item/CS_URS_2023_02/721290111</t>
  </si>
  <si>
    <t>998721102</t>
  </si>
  <si>
    <t>Přesun hmot pro vnitřní kanalizace stanovený z hmotnosti přesunovaného materiálu vodorovná dopravní vzdálenost do 50 m v objektech výšky přes 6 do 12 m</t>
  </si>
  <si>
    <t>-1387127937</t>
  </si>
  <si>
    <t>https://podminky.urs.cz/item/CS_URS_2023_02/998721102</t>
  </si>
  <si>
    <t>722</t>
  </si>
  <si>
    <t>Zdravotechnika - vnitřní vodovod</t>
  </si>
  <si>
    <t>722170801</t>
  </si>
  <si>
    <t>Demontáž rozvodů vody z plastů do Ø 25 mm</t>
  </si>
  <si>
    <t>-708544516</t>
  </si>
  <si>
    <t>https://podminky.urs.cz/item/CS_URS_2023_02/722170801</t>
  </si>
  <si>
    <t>722171913</t>
  </si>
  <si>
    <t>Odříznutí trubky nebo tvarovky u rozvodů vody z plastů D přes 20 do 25 mm</t>
  </si>
  <si>
    <t>-1536944744</t>
  </si>
  <si>
    <t>https://podminky.urs.cz/item/CS_URS_2023_02/722171913</t>
  </si>
  <si>
    <t>722173913</t>
  </si>
  <si>
    <t>Spoje rozvodů vody z plastů svary polyfuzí D přes 20 do 25 mm</t>
  </si>
  <si>
    <t>834541077</t>
  </si>
  <si>
    <t>https://podminky.urs.cz/item/CS_URS_2023_02/722173913</t>
  </si>
  <si>
    <t>722174062</t>
  </si>
  <si>
    <t>Potrubí z plastových trubek z polypropylenu PPR svařovaných polyfúzně křížení potrubí (PPR) PN 20 (SDR 6) D 20 x 3,4</t>
  </si>
  <si>
    <t>-29465994</t>
  </si>
  <si>
    <t>https://podminky.urs.cz/item/CS_URS_2023_02/722174062</t>
  </si>
  <si>
    <t>4+6+8+4</t>
  </si>
  <si>
    <t>722174063</t>
  </si>
  <si>
    <t>Potrubí z plastových trubek z polypropylenu PPR svařovaných polyfúzně křížení potrubí (PPR) PN 20 (SDR 6) D 25 x 4,2</t>
  </si>
  <si>
    <t>679275004</t>
  </si>
  <si>
    <t>https://podminky.urs.cz/item/CS_URS_2023_02/722174063</t>
  </si>
  <si>
    <t>3+6</t>
  </si>
  <si>
    <t>722179191</t>
  </si>
  <si>
    <t>Příplatek k ceně rozvody vody z plastů za práce malého rozsahu na zakázce do 20 m rozvodu</t>
  </si>
  <si>
    <t>1132293402</t>
  </si>
  <si>
    <t>https://podminky.urs.cz/item/CS_URS_2023_02/722179191</t>
  </si>
  <si>
    <t>722179192</t>
  </si>
  <si>
    <t>Příplatek k ceně rozvody vody z plastů za práce malého rozsahu na zakázce při průměru trubek do 32 mm, do 15 svarů</t>
  </si>
  <si>
    <t>-517944237</t>
  </si>
  <si>
    <t>https://podminky.urs.cz/item/CS_URS_2023_02/722179192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</si>
  <si>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</si>
  <si>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</si>
  <si>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-98651172</t>
  </si>
  <si>
    <t>https://podminky.urs.cz/item/CS_URS_2023_02/722181221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</si>
  <si>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</si>
  <si>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</si>
  <si>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1129961215</t>
  </si>
  <si>
    <t>https://podminky.urs.cz/item/CS_URS_2023_02/722181222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</si>
  <si>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</si>
  <si>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</si>
  <si>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-949524778</t>
  </si>
  <si>
    <t>https://podminky.urs.cz/item/CS_URS_2023_02/722181241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</si>
  <si>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</si>
  <si>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</si>
  <si>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313104403</t>
  </si>
  <si>
    <t>https://podminky.urs.cz/item/CS_URS_2023_02/722181242</t>
  </si>
  <si>
    <t>722181812</t>
  </si>
  <si>
    <t>Demontáž ochrany potrubí plstěných pásů z trub, průměru do 50 mm</t>
  </si>
  <si>
    <t>1240458237</t>
  </si>
  <si>
    <t>https://podminky.urs.cz/item/CS_URS_2023_02/722181812</t>
  </si>
  <si>
    <t>722182011</t>
  </si>
  <si>
    <t>Podpůrný žlab pro potrubí průměru D 20</t>
  </si>
  <si>
    <t>-1384340892</t>
  </si>
  <si>
    <t>https://podminky.urs.cz/item/CS_URS_2023_02/722182011</t>
  </si>
  <si>
    <t>722182012</t>
  </si>
  <si>
    <t>Podpůrný žlab pro potrubí průměru D 25</t>
  </si>
  <si>
    <t>1448533914</t>
  </si>
  <si>
    <t>https://podminky.urs.cz/item/CS_URS_2023_02/722182012</t>
  </si>
  <si>
    <t>722190401</t>
  </si>
  <si>
    <t>Zřízení přípojek na potrubí vyvedení a upevnění výpustek do DN 25</t>
  </si>
  <si>
    <t>404254192</t>
  </si>
  <si>
    <t>https://podminky.urs.cz/item/CS_URS_2023_02/722190401</t>
  </si>
  <si>
    <t>722190901</t>
  </si>
  <si>
    <t>Opravy ostatní uzavření nebo otevření vodovodního potrubí při opravách včetně vypuštění a napuštění</t>
  </si>
  <si>
    <t>769625858</t>
  </si>
  <si>
    <t>https://podminky.urs.cz/item/CS_URS_2023_02/722190901</t>
  </si>
  <si>
    <t>722220111</t>
  </si>
  <si>
    <t>Armatury s jedním závitem nástěnky pro výtokový ventil G 1/2"</t>
  </si>
  <si>
    <t>-171828855</t>
  </si>
  <si>
    <t>https://podminky.urs.cz/item/CS_URS_2023_02/722220111</t>
  </si>
  <si>
    <t>722220851</t>
  </si>
  <si>
    <t>Demontáž armatur závitových s jedním závitem do G 3/4</t>
  </si>
  <si>
    <t>-370856483</t>
  </si>
  <si>
    <t>https://podminky.urs.cz/item/CS_URS_2023_02/722220851</t>
  </si>
  <si>
    <t>722220861</t>
  </si>
  <si>
    <t>Demontáž armatur závitových se dvěma závity do G 3/4</t>
  </si>
  <si>
    <t>-567586638</t>
  </si>
  <si>
    <t>https://podminky.urs.cz/item/CS_URS_2023_02/722220861</t>
  </si>
  <si>
    <t>722232043</t>
  </si>
  <si>
    <t>Armatury se dvěma závity kulové kohouty PN 42 do 185 °C přímé vnitřní závit G 1/2"</t>
  </si>
  <si>
    <t>1101006407</t>
  </si>
  <si>
    <t>https://podminky.urs.cz/item/CS_URS_2023_02/722232043</t>
  </si>
  <si>
    <t>722232044</t>
  </si>
  <si>
    <t>Armatury se dvěma závity kulové kohouty PN 42 do 185 °C přímé vnitřní závit G 3/4"</t>
  </si>
  <si>
    <t>-1899636047</t>
  </si>
  <si>
    <t>https://podminky.urs.cz/item/CS_URS_2023_02/722232044</t>
  </si>
  <si>
    <t>722290234</t>
  </si>
  <si>
    <t>Zkoušky, proplach a desinfekce vodovodního potrubí proplach a desinfekce vodovodního potrubí do DN 80</t>
  </si>
  <si>
    <t>-2838887</t>
  </si>
  <si>
    <t>https://podminky.urs.cz/item/CS_URS_2023_02/722290234</t>
  </si>
  <si>
    <t>722290246</t>
  </si>
  <si>
    <t>Zkoušky, proplach a desinfekce vodovodního potrubí zkoušky těsnosti vodovodního potrubí plastového do DN 40</t>
  </si>
  <si>
    <t>1274049197</t>
  </si>
  <si>
    <t>https://podminky.urs.cz/item/CS_URS_2023_02/722290246</t>
  </si>
  <si>
    <t>998722102</t>
  </si>
  <si>
    <t>Přesun hmot pro vnitřní vodovod stanovený z hmotnosti přesunovaného materiálu vodorovná dopravní vzdálenost do 50 m v objektech výšky přes 6 do 12 m</t>
  </si>
  <si>
    <t>-2141206162</t>
  </si>
  <si>
    <t>https://podminky.urs.cz/item/CS_URS_2023_02/998722102</t>
  </si>
  <si>
    <t>725</t>
  </si>
  <si>
    <t>Zdravotechnika - zařizovací předměty</t>
  </si>
  <si>
    <t>725210821</t>
  </si>
  <si>
    <t>Demontáž umyvadel bez výtokových armatur umyvadel</t>
  </si>
  <si>
    <t>-307815811</t>
  </si>
  <si>
    <t>https://podminky.urs.cz/item/CS_URS_2023_02/725210821</t>
  </si>
  <si>
    <t>725211661</t>
  </si>
  <si>
    <t>Umyvadla keramická bílá bez výtokových armatur do desky zápustná, šířky umyvadla 550 až 560 mm</t>
  </si>
  <si>
    <t>-1652345999</t>
  </si>
  <si>
    <t>https://podminky.urs.cz/item/CS_URS_2023_02/725211661</t>
  </si>
  <si>
    <t>725311121</t>
  </si>
  <si>
    <t>Dřezy bez výtokových armatur jednoduché se zápachovou uzávěrkou nerezové s odkapávací plochou 560x480 mm a miskou</t>
  </si>
  <si>
    <t>-502693219</t>
  </si>
  <si>
    <t>https://podminky.urs.cz/item/CS_URS_2023_02/725311121</t>
  </si>
  <si>
    <t>725320822</t>
  </si>
  <si>
    <t>Demontáž dřezů dvojitých bez výtokových armatur vestavěných v kuchyňských sestavách</t>
  </si>
  <si>
    <t>2025883958</t>
  </si>
  <si>
    <t>https://podminky.urs.cz/item/CS_URS_2023_02/725320822</t>
  </si>
  <si>
    <t>725813111</t>
  </si>
  <si>
    <t>Ventily rohové bez připojovací trubičky nebo flexi hadičky G 1/2"</t>
  </si>
  <si>
    <t>-1525580664</t>
  </si>
  <si>
    <t>https://podminky.urs.cz/item/CS_URS_2023_02/725813111</t>
  </si>
  <si>
    <t>725820801</t>
  </si>
  <si>
    <t>Demontáž baterií nástěnných do G 3/4</t>
  </si>
  <si>
    <t>-42258445</t>
  </si>
  <si>
    <t>https://podminky.urs.cz/item/CS_URS_2023_02/725820801</t>
  </si>
  <si>
    <t>725820802</t>
  </si>
  <si>
    <t>Demontáž baterií stojánkových do 1 otvoru</t>
  </si>
  <si>
    <t>719368951</t>
  </si>
  <si>
    <t>https://podminky.urs.cz/item/CS_URS_2023_02/725820802</t>
  </si>
  <si>
    <t>725821325</t>
  </si>
  <si>
    <t>Baterie dřezové stojánkové pákové s otáčivým ústím a délkou ramínka 220 mm</t>
  </si>
  <si>
    <t>-2016242521</t>
  </si>
  <si>
    <t>https://podminky.urs.cz/item/CS_URS_2023_02/725821325</t>
  </si>
  <si>
    <t>725822611</t>
  </si>
  <si>
    <t>Baterie umyvadlové stojánkové pákové bez výpusti</t>
  </si>
  <si>
    <t>438484358</t>
  </si>
  <si>
    <t>https://podminky.urs.cz/item/CS_URS_2023_02/725822611</t>
  </si>
  <si>
    <t>725860811</t>
  </si>
  <si>
    <t>Demontáž zápachových uzávěrek pro zařizovací předměty jednoduchých</t>
  </si>
  <si>
    <t>-1004945214</t>
  </si>
  <si>
    <t>https://podminky.urs.cz/item/CS_URS_2023_02/725860811</t>
  </si>
  <si>
    <t>725860812</t>
  </si>
  <si>
    <t>Demontáž zápachových uzávěrek pro zařizovací předměty dvojitých</t>
  </si>
  <si>
    <t>-1869552864</t>
  </si>
  <si>
    <t>https://podminky.urs.cz/item/CS_URS_2023_02/725860812</t>
  </si>
  <si>
    <t>725861102</t>
  </si>
  <si>
    <t>Zápachové uzávěrky zařizovacích předmětů pro umyvadla DN 40</t>
  </si>
  <si>
    <t>461393082</t>
  </si>
  <si>
    <t>https://podminky.urs.cz/item/CS_URS_2023_02/725861102</t>
  </si>
  <si>
    <t>725862103</t>
  </si>
  <si>
    <t>Zápachové uzávěrky zařizovacích předmětů pro dřezy DN 40/50</t>
  </si>
  <si>
    <t>2061616225</t>
  </si>
  <si>
    <t>https://podminky.urs.cz/item/CS_URS_2023_02/725862103</t>
  </si>
  <si>
    <t>725980121</t>
  </si>
  <si>
    <t>Dvířka 15/15</t>
  </si>
  <si>
    <t>1387494104</t>
  </si>
  <si>
    <t>https://podminky.urs.cz/item/CS_URS_2023_02/725980121</t>
  </si>
  <si>
    <t>998725102</t>
  </si>
  <si>
    <t>Přesun hmot pro zařizovací předměty stanovený z hmotnosti přesunovaného materiálu vodorovná dopravní vzdálenost do 50 m v objektech výšky přes 6 do 12 m</t>
  </si>
  <si>
    <t>1656495531</t>
  </si>
  <si>
    <t>https://podminky.urs.cz/item/CS_URS_2023_02/998725102</t>
  </si>
  <si>
    <t>733</t>
  </si>
  <si>
    <t>Ústřední vytápění - rozvodné potrubí</t>
  </si>
  <si>
    <t>733110806</t>
  </si>
  <si>
    <t>Demontáž potrubí z trubek ocelových závitových DN přes 15 do 32</t>
  </si>
  <si>
    <t>1055364607</t>
  </si>
  <si>
    <t>https://podminky.urs.cz/item/CS_URS_2023_02/733110806</t>
  </si>
  <si>
    <t>733223301</t>
  </si>
  <si>
    <t>Potrubí z trubek měděných tvrdých spojovaných lisováním PN 16, T= +110°C Ø 15/1</t>
  </si>
  <si>
    <t>-956127423</t>
  </si>
  <si>
    <t>https://podminky.urs.cz/item/CS_URS_2023_02/733223301</t>
  </si>
  <si>
    <t>733223302</t>
  </si>
  <si>
    <t>Potrubí z trubek měděných tvrdých spojovaných lisováním PN 16, T= +110°C Ø 18/1</t>
  </si>
  <si>
    <t>-1561497432</t>
  </si>
  <si>
    <t>https://podminky.urs.cz/item/CS_URS_2023_02/733223302</t>
  </si>
  <si>
    <t>8+8</t>
  </si>
  <si>
    <t>733223303</t>
  </si>
  <si>
    <t>Potrubí z trubek měděných tvrdých spojovaných lisováním PN 16, T= +110°C Ø 22/1</t>
  </si>
  <si>
    <t>-549260454</t>
  </si>
  <si>
    <t>https://podminky.urs.cz/item/CS_URS_2023_02/733223303</t>
  </si>
  <si>
    <t>4+4</t>
  </si>
  <si>
    <t>733291101</t>
  </si>
  <si>
    <t>Zkoušky těsnosti potrubí z trubek měděných Ø do 35/1,5</t>
  </si>
  <si>
    <t>-143953119</t>
  </si>
  <si>
    <t>https://podminky.urs.cz/item/CS_URS_2023_02/733291101</t>
  </si>
  <si>
    <t>8+16+16</t>
  </si>
  <si>
    <t>733293904</t>
  </si>
  <si>
    <t>Opravy rozvodů potrubí z trubek měděných vsazení odbočky na stávající potrubí o rozměrech Ø 22/1,5</t>
  </si>
  <si>
    <t>-1457332584</t>
  </si>
  <si>
    <t>https://podminky.urs.cz/item/CS_URS_2023_02/733293904</t>
  </si>
  <si>
    <t>998733102</t>
  </si>
  <si>
    <t>Přesun hmot pro rozvody potrubí stanovený z hmotnosti přesunovaného materiálu vodorovná dopravní vzdálenost do 50 m v objektech výšky přes 6 do 12 m</t>
  </si>
  <si>
    <t>1668959474</t>
  </si>
  <si>
    <t>https://podminky.urs.cz/item/CS_URS_2023_02/998733102</t>
  </si>
  <si>
    <t>734</t>
  </si>
  <si>
    <t>Ústřední vytápění - armatury</t>
  </si>
  <si>
    <t>734200822</t>
  </si>
  <si>
    <t>Demontáž armatur závitových se dvěma závity přes 1/2 do G 1</t>
  </si>
  <si>
    <t>-1296755437</t>
  </si>
  <si>
    <t>https://podminky.urs.cz/item/CS_URS_2023_02/734200822</t>
  </si>
  <si>
    <t>734200823</t>
  </si>
  <si>
    <t>Demontáž armatur závitových se dvěma závity přes 1 do G 6/4</t>
  </si>
  <si>
    <t>-170834446</t>
  </si>
  <si>
    <t>https://podminky.urs.cz/item/CS_URS_2023_02/734200823</t>
  </si>
  <si>
    <t>734209113</t>
  </si>
  <si>
    <t>Montáž závitových armatur se 2 závity G 1/2 (DN 15)</t>
  </si>
  <si>
    <t>-1070793646</t>
  </si>
  <si>
    <t>https://podminky.urs.cz/item/CS_URS_2023_02/734209113</t>
  </si>
  <si>
    <t>55124393m</t>
  </si>
  <si>
    <t>ventil připojovací pro fancoil CHL/ÚT DN 15 s elektrickým pohonem a 3 bodovodu regulací</t>
  </si>
  <si>
    <t>160749734</t>
  </si>
  <si>
    <t>998734102</t>
  </si>
  <si>
    <t>Přesun hmot pro armatury stanovený z hmotnosti přesunovaného materiálu vodorovná dopravní vzdálenost do 50 m v objektech výšky přes 6 do 12 m</t>
  </si>
  <si>
    <t>550763326</t>
  </si>
  <si>
    <t>https://podminky.urs.cz/item/CS_URS_2023_02/998734102</t>
  </si>
  <si>
    <t>735</t>
  </si>
  <si>
    <t>Ústřední vytápění - otopná tělesa</t>
  </si>
  <si>
    <t>735000911</t>
  </si>
  <si>
    <t>Regulace otopného systému při opravách vyregulování dvojregulačních ventilů a kohoutů s ručním ovládáním</t>
  </si>
  <si>
    <t>650212682</t>
  </si>
  <si>
    <t>https://podminky.urs.cz/item/CS_URS_2023_02/735000911</t>
  </si>
  <si>
    <t>735000912</t>
  </si>
  <si>
    <t>Regulace otopného systému při opravách vyregulování dvojregulačních ventilů a kohoutů s termostatickým ovládáním</t>
  </si>
  <si>
    <t>1517746277</t>
  </si>
  <si>
    <t>https://podminky.urs.cz/item/CS_URS_2023_02/735000912</t>
  </si>
  <si>
    <t>735191905</t>
  </si>
  <si>
    <t>Ostatní opravy otopných těles odvzdušnění tělesa</t>
  </si>
  <si>
    <t>1973165814</t>
  </si>
  <si>
    <t>https://podminky.urs.cz/item/CS_URS_2023_02/735191905</t>
  </si>
  <si>
    <t>735411812</t>
  </si>
  <si>
    <t>Demontáž konvektorů stavební délky přes 700 do 1600 mm</t>
  </si>
  <si>
    <t>1137797609</t>
  </si>
  <si>
    <t>https://podminky.urs.cz/item/CS_URS_2023_02/735411812</t>
  </si>
  <si>
    <t>735411813</t>
  </si>
  <si>
    <t>Demontáž konvektorů stavební délky přes 1600 do 2150 mm</t>
  </si>
  <si>
    <t>-792708596</t>
  </si>
  <si>
    <t>https://podminky.urs.cz/item/CS_URS_2023_02/735411813</t>
  </si>
  <si>
    <t>735191910</t>
  </si>
  <si>
    <t>Ostatní opravy otopných těles napuštění vody do otopného systému včetně potrubí (bez kotle a ohříváků) otopných těles</t>
  </si>
  <si>
    <t>-1916621539</t>
  </si>
  <si>
    <t>https://podminky.urs.cz/item/CS_URS_2023_02/735191910</t>
  </si>
  <si>
    <t>2*0,5*1*4</t>
  </si>
  <si>
    <t>735494811</t>
  </si>
  <si>
    <t>Vypuštění vody z otopných soustav bez kotlů, ohříváků, zásobníků a nádrží</t>
  </si>
  <si>
    <t>133245618</t>
  </si>
  <si>
    <t>https://podminky.urs.cz/item/CS_URS_2023_02/735494811</t>
  </si>
  <si>
    <t>2*1,6*0,25</t>
  </si>
  <si>
    <t>2*1,6*2</t>
  </si>
  <si>
    <t>751</t>
  </si>
  <si>
    <t>Vzduchotechnika</t>
  </si>
  <si>
    <t>751731181</t>
  </si>
  <si>
    <t>Montáž fan-coilu kanálového čtyřtrubního s normálním statickým tlakem</t>
  </si>
  <si>
    <t>-837900977</t>
  </si>
  <si>
    <t>https://podminky.urs.cz/item/CS_URS_2023_02/751731181</t>
  </si>
  <si>
    <t>42952029M</t>
  </si>
  <si>
    <t>Fan-Coil parapetní 4 trubka na stěnu, výkon topení do 5,0 kW, chlazení do 3,5 kW</t>
  </si>
  <si>
    <t>1147223892</t>
  </si>
  <si>
    <t>Poznámka k položce:_x000d_
* velikost 3 - 2x_x000d_
* velikost 4 - 2x_x000d_
* dodávka včetně opláštění, nástěnného ovladače_x000d_
* dodávka včetně propojení servopohonů CHL/ÚT</t>
  </si>
  <si>
    <t>998751102</t>
  </si>
  <si>
    <t>Přesun hmot pro vzduchotechniku stanovený z hmotnosti přesunovaného materiálu vodorovná dopravní vzdálenost do 100 m v objektech výšky přes 12 do 24 m</t>
  </si>
  <si>
    <t>1358667126</t>
  </si>
  <si>
    <t>https://podminky.urs.cz/item/CS_URS_2023_02/998751102</t>
  </si>
  <si>
    <t>HZS2212</t>
  </si>
  <si>
    <t>Hodinové zúčtovací sazby profesí PSV provádění stavebních instalací instalatér odborný_x000d_
- drobné nespecifikované možné komplikace při rekonstrukci (dopojení neznámých potrubí, atd.)</t>
  </si>
  <si>
    <t>1433827946</t>
  </si>
  <si>
    <t>Hodinové zúčtovací sazby profesí PSV provádění stavebních instalací instalatér odborný
- drobné nespecifikované možné komplikace při rekonstrukci (dopojení neznámých potrubí, atd.)</t>
  </si>
  <si>
    <t>https://podminky.urs.cz/item/CS_URS_2023_02/HZS2212</t>
  </si>
  <si>
    <t>HZS2222</t>
  </si>
  <si>
    <t>Hodinové zúčtovací sazby profesí PSV provádění stavebních instalací topenář odborný_x000d_
- možné provozní vlivy při demontáži a montáži fancoil jednotek</t>
  </si>
  <si>
    <t>-1458589217</t>
  </si>
  <si>
    <t>Hodinové zúčtovací sazby profesí PSV provádění stavebních instalací topenář odborný
- možné provozní vlivy při demontáži a montáži fancoil jednotek</t>
  </si>
  <si>
    <t>https://podminky.urs.cz/item/CS_URS_2023_02/HZS2222</t>
  </si>
  <si>
    <t>Hodinové zúčtovací sazby profesí PSV zednické výpomoci a pomocné práce PSV dělník zednických výpomocí_x000d_
- zhotovení a zapravení drážek a prostupů (dodávka práce vč. materiálu)</t>
  </si>
  <si>
    <t>-2040325865</t>
  </si>
  <si>
    <t>Hodinové zúčtovací sazby profesí PSV zednické výpomoci a pomocné práce PSV dělník zednických výpomocí
- zhotovení a zapravení drážek a prostupů (dodávka práce vč. materiálu)</t>
  </si>
  <si>
    <t>https://podminky.urs.cz/item/CS_URS_2023_02/HZS2491</t>
  </si>
  <si>
    <t>03 - VZT</t>
  </si>
  <si>
    <t xml:space="preserve">D1 - Zařízení č.1 – Úpravy větrání </t>
  </si>
  <si>
    <t xml:space="preserve">    D2 - Čtyřhranné potrubí pozink. vč. tvarovek sk I, třídy těsnosti C.</t>
  </si>
  <si>
    <t xml:space="preserve">    D3 - Spirálně vinutá roura - Spiro potrubí a tvarovky vč. těsnění v třídě těsnosti C-D. </t>
  </si>
  <si>
    <t xml:space="preserve">D4 - Společné položky </t>
  </si>
  <si>
    <t>D1</t>
  </si>
  <si>
    <t xml:space="preserve">Zařízení č.1 – Úpravy větrání </t>
  </si>
  <si>
    <t>Pol1</t>
  </si>
  <si>
    <t>Odvodní vyúsť s vířivým tokem vzduchu vč. připojovacího boxu výšky max. 280 mm, s regulační klapkou, s horizontálním připojením ᴓ 200 mm. Čtvercová čelní deska rozměru 400x400 mm, 16ks ručně nastavitelných lamel, materiál ocelový plech s lakováním RAL. Př</t>
  </si>
  <si>
    <t>ks</t>
  </si>
  <si>
    <t>Odvodní vyúsť s vířivým tokem vzduchu vč. připojovacího boxu výšky max. 280 mm, s regulační klapkou, s horizontálním připojením ᴓ 200 mm. Čtvercová čelní deska rozměru 400x400 mm, 16ks ručně nastavitelných lamel, materiál ocelový plech s lakováním RAL. Připojovací box z pozinkovaného plechu. Barva bílá.</t>
  </si>
  <si>
    <t>Pol2</t>
  </si>
  <si>
    <t>Regulační klapka kruhová, ruční, ᴓ 200 mm</t>
  </si>
  <si>
    <t>Pol3</t>
  </si>
  <si>
    <t>Talířový ventil odvodní kovový d= 125 mm vč. montážního kroužku. Barva bílá.</t>
  </si>
  <si>
    <t>D2</t>
  </si>
  <si>
    <t>Čtyřhranné potrubí pozink. vč. tvarovek sk I, třídy těsnosti C.</t>
  </si>
  <si>
    <t>Pol4</t>
  </si>
  <si>
    <t>do obvodu 1500 mm</t>
  </si>
  <si>
    <t>D3</t>
  </si>
  <si>
    <t xml:space="preserve">Spirálně vinutá roura - Spiro potrubí a tvarovky vč. těsnění v třídě těsnosti C-D. </t>
  </si>
  <si>
    <t>Pol5</t>
  </si>
  <si>
    <t>Spiro potrubí pozinkované ᴓ 200 mm, vč. 50 % tvarovek</t>
  </si>
  <si>
    <t>bm</t>
  </si>
  <si>
    <t>Pol6</t>
  </si>
  <si>
    <t>Spiro potrubí pozinkované ᴓ 160 mm, vč. 50 % tvarovek</t>
  </si>
  <si>
    <t>Pol7</t>
  </si>
  <si>
    <t>Spiro potrubí pozinkované ᴓ 125 mm, vč. 50 % tvarovek</t>
  </si>
  <si>
    <t>Pol8</t>
  </si>
  <si>
    <t>Ohebná Al hadice s hlukovou izolací tl. 25 mm, ᴓ 200 mm</t>
  </si>
  <si>
    <t>Pol9</t>
  </si>
  <si>
    <t>Ohebná Al hadice s hlukovou izolací tl. 25 mm, ᴓ 160 mm</t>
  </si>
  <si>
    <t>Pol10</t>
  </si>
  <si>
    <t>Ohebná Al hadice s hlukovou izolací tl. 25 mm, ᴓ 125 mm</t>
  </si>
  <si>
    <t>Pol11</t>
  </si>
  <si>
    <t>Tepelná izolace (kamenná vlna) s Al polepem, tloušťky 40 mm. Orientační hodnota součinitel tepelné vodivosti 0,04 W/m*K, objemová hmotnost min. 40 kg/m3, třída reakce na oheň A2-s1. Včetně izolační pásky.</t>
  </si>
  <si>
    <t>Pol12</t>
  </si>
  <si>
    <t>Demontáž stávající venkovní kondenzační jednotky klimatizace (chladivový systém). Orientační rozměry 500x955x396mm (vxšxh), m=60kg. Horizontální výfuk vzduchu. Chladivo R22a.</t>
  </si>
  <si>
    <t>Pol13</t>
  </si>
  <si>
    <t>Demontáž vnitřní nástěnné jednotky klimatizace. Chladivo R22.</t>
  </si>
  <si>
    <t>Pol14</t>
  </si>
  <si>
    <t>Demontáž stávajícího chladivového předizolovaného Cu potrubí vč. přechodek, komunikační a napájecí kabeláže.</t>
  </si>
  <si>
    <t>Pol15</t>
  </si>
  <si>
    <t>Odsátí stávajícího chladiva R22a, uskladnění a likvidace.</t>
  </si>
  <si>
    <t>kpl</t>
  </si>
  <si>
    <t>Pol16</t>
  </si>
  <si>
    <t>Demontáž, posun, opětovná montáž distribučního elementu</t>
  </si>
  <si>
    <t>Pol17</t>
  </si>
  <si>
    <t>Demontáž a opětovná montáž čtyřhranného a kruhového potrubí, pozink.</t>
  </si>
  <si>
    <t>Pol18</t>
  </si>
  <si>
    <t>Demontáž a likvidace distribučního elementu</t>
  </si>
  <si>
    <t>Pol19</t>
  </si>
  <si>
    <t>Demontáž a likvidace čtyřhranného a kruhového potrubí, pozink.</t>
  </si>
  <si>
    <t>Pol20</t>
  </si>
  <si>
    <t>Spojovací/těsnící, montážní, závěsný a podpěrný materiál</t>
  </si>
  <si>
    <t>Pol21</t>
  </si>
  <si>
    <t>Štítky pro označení směru proudění</t>
  </si>
  <si>
    <t>D4</t>
  </si>
  <si>
    <t xml:space="preserve">Společné položky </t>
  </si>
  <si>
    <t>Pol22</t>
  </si>
  <si>
    <t>Zakrytí podlah fólií přilepenou lepící páskou</t>
  </si>
  <si>
    <t>Pol23</t>
  </si>
  <si>
    <t>Fólie pro malířské potřeby zakrývací tl 7µ 4x5m</t>
  </si>
  <si>
    <t>Pol24</t>
  </si>
  <si>
    <t>Vnitrostaveništní doprava demontovaného materiálu (ručně)</t>
  </si>
  <si>
    <t>Pol25</t>
  </si>
  <si>
    <t>Odvoz demontovaného materiálu z meziskládky na skládku, s naložením a se složením</t>
  </si>
  <si>
    <t>Pol26</t>
  </si>
  <si>
    <t>Poplatek za uložení na skládce (skládkovné)</t>
  </si>
  <si>
    <t>Pol27</t>
  </si>
  <si>
    <t>Doprava</t>
  </si>
  <si>
    <t>Pol28</t>
  </si>
  <si>
    <t>Vnitrostaveništní přesun hmot (horizontální+vertikální)</t>
  </si>
  <si>
    <t>Pol29</t>
  </si>
  <si>
    <t>Lešení do výšky 4 m</t>
  </si>
  <si>
    <t>Pol30</t>
  </si>
  <si>
    <t>Uvedení do provozu, zkouška zařízení, zaškolení obsluhy, vystavení předávacího protokolu</t>
  </si>
  <si>
    <t>Pol31</t>
  </si>
  <si>
    <t>Vypracování a předání provozního řádu</t>
  </si>
  <si>
    <t>Pol32</t>
  </si>
  <si>
    <t>Zaregulování systému</t>
  </si>
  <si>
    <t>Pol33</t>
  </si>
  <si>
    <t>Technická a koordinační činnost na stavbě</t>
  </si>
  <si>
    <t>Pol34</t>
  </si>
  <si>
    <t>Vedlejší rozpočtové náklady (Drobné náklady spojené s neočekávanými kolizemi, do 0,32 % z celkové ceny materiálu)</t>
  </si>
  <si>
    <t>Pol35</t>
  </si>
  <si>
    <t>Dílenské/výrobní dokumentace zhotovitele</t>
  </si>
  <si>
    <t>Pol36</t>
  </si>
  <si>
    <t>Projektová dokumentace skutečného stavu</t>
  </si>
  <si>
    <t>04 - ELEKTRO</t>
  </si>
  <si>
    <t xml:space="preserve">    741 - Elektroinstalace - silnoproud</t>
  </si>
  <si>
    <t xml:space="preserve">    742 - Elektroinstalace - slaboproud</t>
  </si>
  <si>
    <t>M - Práce a dodávky M</t>
  </si>
  <si>
    <t xml:space="preserve">    46-M - Zemní práce při extr.mont.pracích</t>
  </si>
  <si>
    <t>741</t>
  </si>
  <si>
    <t>Elektroinstalace - silnoproud</t>
  </si>
  <si>
    <t>741112001</t>
  </si>
  <si>
    <t>Montáž krabice zapuštěná plastová kruhová</t>
  </si>
  <si>
    <t>CS ÚRS 2024 02</t>
  </si>
  <si>
    <t>667386092</t>
  </si>
  <si>
    <t>https://podminky.urs.cz/item/CS_URS_2024_02/741112001</t>
  </si>
  <si>
    <t>34571450</t>
  </si>
  <si>
    <t>krabice pod omítku PVC přístrojová kruhová D 70mm</t>
  </si>
  <si>
    <t>-1177811998</t>
  </si>
  <si>
    <t>741120301</t>
  </si>
  <si>
    <t>Montáž vodič Cu izolovaný plný a laněný s PVC pláštěm žíla 0,55-16 mm2 pevně (např. CY, CHAH-V)</t>
  </si>
  <si>
    <t>1612028400</t>
  </si>
  <si>
    <t>https://podminky.urs.cz/item/CS_URS_2024_02/741120301</t>
  </si>
  <si>
    <t>34141027</t>
  </si>
  <si>
    <t>vodič propojovací flexibilní jádro Cu lanované izolace PVC 450/750V (H07V-K) 1x6mm2</t>
  </si>
  <si>
    <t>-1914804123</t>
  </si>
  <si>
    <t>34141029</t>
  </si>
  <si>
    <t>vodič propojovací flexibilní jádro Cu lanované izolace PVC 450/750V (H07V-K) 1x16mm2</t>
  </si>
  <si>
    <t>-606273763</t>
  </si>
  <si>
    <t>741122611</t>
  </si>
  <si>
    <t>Montáž kabel Cu plný kulatý žíla 3x1,5 až 6 mm2 uložený pevně (např. CYKY)</t>
  </si>
  <si>
    <t>893659939</t>
  </si>
  <si>
    <t>https://podminky.urs.cz/item/CS_URS_2024_02/741122611</t>
  </si>
  <si>
    <t>2000000116</t>
  </si>
  <si>
    <t>1-CXKH-R (J) 3x1,5 (B2cas1d1)</t>
  </si>
  <si>
    <t>1294728244</t>
  </si>
  <si>
    <t>2000000122</t>
  </si>
  <si>
    <t>1-CXKH-R (J) 3x2,5 (B2cas1d1)</t>
  </si>
  <si>
    <t>-196633201</t>
  </si>
  <si>
    <t>741130001</t>
  </si>
  <si>
    <t>Ukončení vodič izolovaný do 2,5 mm2 v rozváděči nebo na přístroji</t>
  </si>
  <si>
    <t>-1147985430</t>
  </si>
  <si>
    <t>https://podminky.urs.cz/item/CS_URS_2024_02/741130001</t>
  </si>
  <si>
    <t>741130023</t>
  </si>
  <si>
    <t>Ukončení vodič izolovaný do 6 mm2 na svorkovnici</t>
  </si>
  <si>
    <t>1363128582</t>
  </si>
  <si>
    <t>https://podminky.urs.cz/item/CS_URS_2024_02/741130023</t>
  </si>
  <si>
    <t>741130025</t>
  </si>
  <si>
    <t>Ukončení vodič izolovaný do 16 mm2 na svorkovnici</t>
  </si>
  <si>
    <t>-1878971877</t>
  </si>
  <si>
    <t>https://podminky.urs.cz/item/CS_URS_2024_02/741130025</t>
  </si>
  <si>
    <t>741310001</t>
  </si>
  <si>
    <t>Montáž spínač nástěnný 1-jednopólový prostředí normální se zapojením vodičů</t>
  </si>
  <si>
    <t>1462072723</t>
  </si>
  <si>
    <t>https://podminky.urs.cz/item/CS_URS_2024_02/741310001</t>
  </si>
  <si>
    <t>34535015</t>
  </si>
  <si>
    <t>spínač nástěnný jednopólový, řazení 1, IP44, šroubové svorky</t>
  </si>
  <si>
    <t>-495906833</t>
  </si>
  <si>
    <t>741310021</t>
  </si>
  <si>
    <t>Montáž přepínač nástěnný 5-sériový prostředí normální se zapojením vodičů</t>
  </si>
  <si>
    <t>-1355778406</t>
  </si>
  <si>
    <t>https://podminky.urs.cz/item/CS_URS_2024_02/741310021</t>
  </si>
  <si>
    <t>34535073</t>
  </si>
  <si>
    <t>přepínač nástěnný sériový, řazení 5, IP44, bezšroubové svorky</t>
  </si>
  <si>
    <t>-983794747</t>
  </si>
  <si>
    <t>741310022</t>
  </si>
  <si>
    <t>Montáž přepínač nástěnný 6-střídavý prostředí normální se zapojením vodičů</t>
  </si>
  <si>
    <t>-1083250460</t>
  </si>
  <si>
    <t>https://podminky.urs.cz/item/CS_URS_2024_02/741310022</t>
  </si>
  <si>
    <t>34535018</t>
  </si>
  <si>
    <t>přepínač nástěnný střídavý, řazení 6, IP44, šroubové svorky</t>
  </si>
  <si>
    <t>1964403662</t>
  </si>
  <si>
    <t>741313002</t>
  </si>
  <si>
    <t>Montáž zásuvka (polo)zapuštěná bezšroubové připojení 2P+PE dvojí zapojení - průběžná se zapojením vodičů</t>
  </si>
  <si>
    <t>621351449</t>
  </si>
  <si>
    <t>https://podminky.urs.cz/item/CS_URS_2024_02/741313002</t>
  </si>
  <si>
    <t>34555241</t>
  </si>
  <si>
    <t>přístroj zásuvky zápustné jednonásobné, krytka s clonkami, bezšroubové svorky</t>
  </si>
  <si>
    <t>1690962434</t>
  </si>
  <si>
    <t>Poznámka k položce:_x000d_
Určeno pro zdravotnické prostory</t>
  </si>
  <si>
    <t>RMAT0003</t>
  </si>
  <si>
    <t>rámeček jedno/vícenásobný</t>
  </si>
  <si>
    <t>-1376867060</t>
  </si>
  <si>
    <t>741321003</t>
  </si>
  <si>
    <t>Montáž proudových chráničů dvoupólových nn do 25 A ve skříni se zapojením vodičů</t>
  </si>
  <si>
    <t>-1881714055</t>
  </si>
  <si>
    <t>https://podminky.urs.cz/item/CS_URS_2024_02/741321003</t>
  </si>
  <si>
    <t>RMAT0001</t>
  </si>
  <si>
    <t>proudový chránič s nadproud.ochranou B 16A/2/30mA,typ A</t>
  </si>
  <si>
    <t>-967701586</t>
  </si>
  <si>
    <t>RMAT0002</t>
  </si>
  <si>
    <t>proudový chránič s nadproud.ochranou B 10A/2/30mA,typ A</t>
  </si>
  <si>
    <t>-570900189</t>
  </si>
  <si>
    <t>741372021</t>
  </si>
  <si>
    <t>Montáž svítidlo LED interiérové přisazené nástěnné hranaté nebo kruhové do 0,09 m2 se zapojením vodičů</t>
  </si>
  <si>
    <t>1543433663</t>
  </si>
  <si>
    <t>https://podminky.urs.cz/item/CS_URS_2024_02/741372021</t>
  </si>
  <si>
    <t>RMAT0006</t>
  </si>
  <si>
    <t>Sv.LED nouzové s vl.zdrojem</t>
  </si>
  <si>
    <t>1279021296</t>
  </si>
  <si>
    <t>741372061</t>
  </si>
  <si>
    <t>Montáž svítidlo LED interiérové přisazené stropní hranaté nebo kruhové do 0,09 m2 se zapojením vodičů</t>
  </si>
  <si>
    <t>-398421255</t>
  </si>
  <si>
    <t>https://podminky.urs.cz/item/CS_URS_2024_02/741372061</t>
  </si>
  <si>
    <t>RMAT0005</t>
  </si>
  <si>
    <t>Svítidlo stropní přisazené kruhové 2700 lm</t>
  </si>
  <si>
    <t>1209644661</t>
  </si>
  <si>
    <t>741372062</t>
  </si>
  <si>
    <t>Montáž svítidlo LED interiérové přisazené stropní hranaté nebo kruhové přes 0,09 do 0,36 m2 se zapojením vodičů</t>
  </si>
  <si>
    <t>1906450257</t>
  </si>
  <si>
    <t>https://podminky.urs.cz/item/CS_URS_2024_02/741372062</t>
  </si>
  <si>
    <t>RMAT0004</t>
  </si>
  <si>
    <t>Sv.LED,29W, 2761 lm,4000K,Ra90 60*60 cm</t>
  </si>
  <si>
    <t>-1295547039</t>
  </si>
  <si>
    <t>741810002</t>
  </si>
  <si>
    <t>Celková prohlídka elektrického rozvodu a zařízení přes 100 000 do 500 000,- Kč</t>
  </si>
  <si>
    <t>-2142984346</t>
  </si>
  <si>
    <t>https://podminky.urs.cz/item/CS_URS_2024_02/741810002</t>
  </si>
  <si>
    <t>998741202</t>
  </si>
  <si>
    <t>Přesun hmot procentní pro silnoproud v objektech v přes 6 do 12 m</t>
  </si>
  <si>
    <t>-1800316294</t>
  </si>
  <si>
    <t>https://podminky.urs.cz/item/CS_URS_2024_02/998741202</t>
  </si>
  <si>
    <t>742</t>
  </si>
  <si>
    <t>Elektroinstalace - slaboproud</t>
  </si>
  <si>
    <t>742110002</t>
  </si>
  <si>
    <t>Montáž trubek pro slaboproud plastových ohebných uložených pod omítku</t>
  </si>
  <si>
    <t>933339632</t>
  </si>
  <si>
    <t>https://podminky.urs.cz/item/CS_URS_2024_02/742110002</t>
  </si>
  <si>
    <t>34571050</t>
  </si>
  <si>
    <t>trubka elektroinstalační ohebná EN 500 86-1141 (chránička) D 16/21,2mm</t>
  </si>
  <si>
    <t>-458305106</t>
  </si>
  <si>
    <t>1090489299</t>
  </si>
  <si>
    <t>34571051</t>
  </si>
  <si>
    <t>trubka elektroinstalační ohebná EN 500 86-1141 (chránička) D 22,9/28,5mm</t>
  </si>
  <si>
    <t>-25703554</t>
  </si>
  <si>
    <t>742110161</t>
  </si>
  <si>
    <t>Montáž spony pro uchycení kabelů pro slaboproud</t>
  </si>
  <si>
    <t>-496542943</t>
  </si>
  <si>
    <t>https://podminky.urs.cz/item/CS_URS_2024_02/742110161</t>
  </si>
  <si>
    <t>34571990</t>
  </si>
  <si>
    <t>příchytka distanční z PH k upevňování kabelů, 22,5x26x30mm, D 8-16mm</t>
  </si>
  <si>
    <t>-1893054175</t>
  </si>
  <si>
    <t>742110504</t>
  </si>
  <si>
    <t>Montáž krabic pro slaboproud zapuštěných plastových odbočných kruhových s víčkem</t>
  </si>
  <si>
    <t>1812320039</t>
  </si>
  <si>
    <t>https://podminky.urs.cz/item/CS_URS_2024_02/742110504</t>
  </si>
  <si>
    <t>34571457</t>
  </si>
  <si>
    <t>krabice pod omítku PVC odbočná kruhová D 70mm s víčkem</t>
  </si>
  <si>
    <t>-690080214</t>
  </si>
  <si>
    <t>742121001</t>
  </si>
  <si>
    <t>Montáž kabelů sdělovacích pro vnitřní rozvody do 15 žil</t>
  </si>
  <si>
    <t>-2143919571</t>
  </si>
  <si>
    <t>https://podminky.urs.cz/item/CS_URS_2024_02/742121001</t>
  </si>
  <si>
    <t>34121269</t>
  </si>
  <si>
    <t>kabel datový celkově stíněný Al fólií jádro Cu plné plášť PVC (F/UTP) kategorie 6</t>
  </si>
  <si>
    <t>975815857</t>
  </si>
  <si>
    <t>742124005</t>
  </si>
  <si>
    <t>Montáž kabelů datových FTP, UTP, STP ukončení kabelu konektorem</t>
  </si>
  <si>
    <t>-1984098058</t>
  </si>
  <si>
    <t>https://podminky.urs.cz/item/CS_URS_2024_02/742124005</t>
  </si>
  <si>
    <t>37459020</t>
  </si>
  <si>
    <t>konektor na drát/lanko s vložkou RJ45 UTP Cat6 nestíněný</t>
  </si>
  <si>
    <t>28266065</t>
  </si>
  <si>
    <t>742124007</t>
  </si>
  <si>
    <t>Montáž kabelů datových FTP, UTP, STP ukončení kabelu na svorkovnici</t>
  </si>
  <si>
    <t>1550429731</t>
  </si>
  <si>
    <t>https://podminky.urs.cz/item/CS_URS_2024_02/742124007</t>
  </si>
  <si>
    <t>742190003</t>
  </si>
  <si>
    <t>Vyvazování kabeláže ve žlabech pro slaboproud</t>
  </si>
  <si>
    <t>1232298089</t>
  </si>
  <si>
    <t>https://podminky.urs.cz/item/CS_URS_2024_02/742190003</t>
  </si>
  <si>
    <t>34572331</t>
  </si>
  <si>
    <t>páska stahovací kabelová 12,6x230mm</t>
  </si>
  <si>
    <t>100 kus</t>
  </si>
  <si>
    <t>-1645466190</t>
  </si>
  <si>
    <t>742330044</t>
  </si>
  <si>
    <t>Montáž datové zásuvky 1 až 6 pozic</t>
  </si>
  <si>
    <t>1999136280</t>
  </si>
  <si>
    <t>https://podminky.urs.cz/item/CS_URS_2024_02/742330044</t>
  </si>
  <si>
    <t>37451170</t>
  </si>
  <si>
    <t>modul zásuvkový se záclonkou přímý (neosazený) pro keystone 2xRJ45 45x45mm</t>
  </si>
  <si>
    <t>-20463510</t>
  </si>
  <si>
    <t>742330051</t>
  </si>
  <si>
    <t>Popis portu datové zásuvky</t>
  </si>
  <si>
    <t>43219601</t>
  </si>
  <si>
    <t>https://podminky.urs.cz/item/CS_URS_2024_02/742330051</t>
  </si>
  <si>
    <t>742330052</t>
  </si>
  <si>
    <t>Popis portů patchpanelu</t>
  </si>
  <si>
    <t>672581884</t>
  </si>
  <si>
    <t>https://podminky.urs.cz/item/CS_URS_2024_02/742330052</t>
  </si>
  <si>
    <t>742330101</t>
  </si>
  <si>
    <t>Měření metalického segmentu s vyhotovením protokolu</t>
  </si>
  <si>
    <t>1702192234</t>
  </si>
  <si>
    <t>https://podminky.urs.cz/item/CS_URS_2024_02/742330101</t>
  </si>
  <si>
    <t>Práce a dodávky M</t>
  </si>
  <si>
    <t>46-M</t>
  </si>
  <si>
    <t>Zemní práce při extr.mont.pracích</t>
  </si>
  <si>
    <t>468094111</t>
  </si>
  <si>
    <t>Vyvrtání otvorů pro elektroinstalační krabice ve stěnách z cihel hloubky do 6 cm</t>
  </si>
  <si>
    <t>443706772</t>
  </si>
  <si>
    <t>https://podminky.urs.cz/item/CS_URS_2024_02/468094111</t>
  </si>
  <si>
    <t>468101112</t>
  </si>
  <si>
    <t>Vysekání rýh pro montáž trubek a kabelů ve zdivu betonovém hl do 3 cm a š přes 3 do 5 cm</t>
  </si>
  <si>
    <t>1091718726</t>
  </si>
  <si>
    <t>https://podminky.urs.cz/item/CS_URS_2024_02/468101112</t>
  </si>
  <si>
    <t>468111111</t>
  </si>
  <si>
    <t>Frézování drážek pro vodiče ve stěnách z cihel do 3x3 cm</t>
  </si>
  <si>
    <t>772425947</t>
  </si>
  <si>
    <t>https://podminky.urs.cz/item/CS_URS_2024_02/468111111</t>
  </si>
  <si>
    <t>468111112</t>
  </si>
  <si>
    <t>Frézování drážek pro vodiče ve stěnách z cihel do 5x5 cm</t>
  </si>
  <si>
    <t>-323557705</t>
  </si>
  <si>
    <t>https://podminky.urs.cz/item/CS_URS_2024_02/468111112</t>
  </si>
  <si>
    <t>469971111</t>
  </si>
  <si>
    <t>Svislá doprava suti a vybouraných hmot při elektromontážích za první podlaží</t>
  </si>
  <si>
    <t>-32786870</t>
  </si>
  <si>
    <t>https://podminky.urs.cz/item/CS_URS_2024_02/469971111</t>
  </si>
  <si>
    <t>HZS2231</t>
  </si>
  <si>
    <t>Hodinová zúčtovací sazba elektrikář</t>
  </si>
  <si>
    <t>2087162567</t>
  </si>
  <si>
    <t>https://podminky.urs.cz/item/CS_URS_2024_02/HZS2231</t>
  </si>
  <si>
    <t>Poznámka k položce:_x000d_
Demontáž a odpojení likvidovaných okruhů,zásuvek,vypínačů,světel a kabeláže vč.UTP</t>
  </si>
  <si>
    <t>HZS2232</t>
  </si>
  <si>
    <t>Hodinová zúčtovací sazba elektrikář odborný</t>
  </si>
  <si>
    <t>-1374804571</t>
  </si>
  <si>
    <t>https://podminky.urs.cz/item/CS_URS_2024_02/HZS2232</t>
  </si>
  <si>
    <t>Poznámka k položce:_x000d_
úprava rozvaděče vč.dokumentace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</si>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</sst>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0271031" TargetMode="External" /><Relationship Id="rId2" Type="http://schemas.openxmlformats.org/officeDocument/2006/relationships/hyperlink" Target="https://podminky.urs.cz/item/CS_URS_2024_01/317142424" TargetMode="External" /><Relationship Id="rId3" Type="http://schemas.openxmlformats.org/officeDocument/2006/relationships/hyperlink" Target="https://podminky.urs.cz/item/CS_URS_2024_01/317944321" TargetMode="External" /><Relationship Id="rId4" Type="http://schemas.openxmlformats.org/officeDocument/2006/relationships/hyperlink" Target="https://podminky.urs.cz/item/CS_URS_2024_01/342272225" TargetMode="External" /><Relationship Id="rId5" Type="http://schemas.openxmlformats.org/officeDocument/2006/relationships/hyperlink" Target="https://podminky.urs.cz/item/CS_URS_2024_01/411386621" TargetMode="External" /><Relationship Id="rId6" Type="http://schemas.openxmlformats.org/officeDocument/2006/relationships/hyperlink" Target="https://podminky.urs.cz/item/CS_URS_2024_01/413232211" TargetMode="External" /><Relationship Id="rId7" Type="http://schemas.openxmlformats.org/officeDocument/2006/relationships/hyperlink" Target="https://podminky.urs.cz/item/CS_URS_2024_01/612131101" TargetMode="External" /><Relationship Id="rId8" Type="http://schemas.openxmlformats.org/officeDocument/2006/relationships/hyperlink" Target="https://podminky.urs.cz/item/CS_URS_2024_01/612135002" TargetMode="External" /><Relationship Id="rId9" Type="http://schemas.openxmlformats.org/officeDocument/2006/relationships/hyperlink" Target="https://podminky.urs.cz/item/CS_URS_2024_01/612135092" TargetMode="External" /><Relationship Id="rId10" Type="http://schemas.openxmlformats.org/officeDocument/2006/relationships/hyperlink" Target="https://podminky.urs.cz/item/CS_URS_2024_01/612142001" TargetMode="External" /><Relationship Id="rId11" Type="http://schemas.openxmlformats.org/officeDocument/2006/relationships/hyperlink" Target="https://podminky.urs.cz/item/CS_URS_2024_01/612311131" TargetMode="External" /><Relationship Id="rId12" Type="http://schemas.openxmlformats.org/officeDocument/2006/relationships/hyperlink" Target="https://podminky.urs.cz/item/CS_URS_2024_01/612315222" TargetMode="External" /><Relationship Id="rId13" Type="http://schemas.openxmlformats.org/officeDocument/2006/relationships/hyperlink" Target="https://podminky.urs.cz/item/CS_URS_2024_01/619995001" TargetMode="External" /><Relationship Id="rId14" Type="http://schemas.openxmlformats.org/officeDocument/2006/relationships/hyperlink" Target="https://podminky.urs.cz/item/CS_URS_2024_01/642944121" TargetMode="External" /><Relationship Id="rId15" Type="http://schemas.openxmlformats.org/officeDocument/2006/relationships/hyperlink" Target="https://podminky.urs.cz/item/CS_URS_2023_02/642945111" TargetMode="External" /><Relationship Id="rId16" Type="http://schemas.openxmlformats.org/officeDocument/2006/relationships/hyperlink" Target="https://podminky.urs.cz/item/CS_URS_2024_01/949101111" TargetMode="External" /><Relationship Id="rId17" Type="http://schemas.openxmlformats.org/officeDocument/2006/relationships/hyperlink" Target="https://podminky.urs.cz/item/CS_URS_2024_01/962031133" TargetMode="External" /><Relationship Id="rId18" Type="http://schemas.openxmlformats.org/officeDocument/2006/relationships/hyperlink" Target="https://podminky.urs.cz/item/CS_URS_2024_01/965046111" TargetMode="External" /><Relationship Id="rId19" Type="http://schemas.openxmlformats.org/officeDocument/2006/relationships/hyperlink" Target="https://podminky.urs.cz/item/CS_URS_2024_01/965046119" TargetMode="External" /><Relationship Id="rId20" Type="http://schemas.openxmlformats.org/officeDocument/2006/relationships/hyperlink" Target="https://podminky.urs.cz/item/CS_URS_2024_01/975043121" TargetMode="External" /><Relationship Id="rId21" Type="http://schemas.openxmlformats.org/officeDocument/2006/relationships/hyperlink" Target="https://podminky.urs.cz/item/CS_URS_2024_01/975048121" TargetMode="External" /><Relationship Id="rId22" Type="http://schemas.openxmlformats.org/officeDocument/2006/relationships/hyperlink" Target="https://podminky.urs.cz/item/CS_URS_2024_01/978013191" TargetMode="External" /><Relationship Id="rId23" Type="http://schemas.openxmlformats.org/officeDocument/2006/relationships/hyperlink" Target="https://podminky.urs.cz/item/CS_URS_2024_01/997013153" TargetMode="External" /><Relationship Id="rId24" Type="http://schemas.openxmlformats.org/officeDocument/2006/relationships/hyperlink" Target="https://podminky.urs.cz/item/CS_URS_2024_01/997013501" TargetMode="External" /><Relationship Id="rId25" Type="http://schemas.openxmlformats.org/officeDocument/2006/relationships/hyperlink" Target="https://podminky.urs.cz/item/CS_URS_2024_01/997013509" TargetMode="External" /><Relationship Id="rId26" Type="http://schemas.openxmlformats.org/officeDocument/2006/relationships/hyperlink" Target="https://podminky.urs.cz/item/CS_URS_2024_01/997013631" TargetMode="External" /><Relationship Id="rId27" Type="http://schemas.openxmlformats.org/officeDocument/2006/relationships/hyperlink" Target="https://podminky.urs.cz/item/CS_URS_2024_01/997013813" TargetMode="External" /><Relationship Id="rId28" Type="http://schemas.openxmlformats.org/officeDocument/2006/relationships/hyperlink" Target="https://podminky.urs.cz/item/CS_URS_2024_01/998011002" TargetMode="External" /><Relationship Id="rId29" Type="http://schemas.openxmlformats.org/officeDocument/2006/relationships/hyperlink" Target="https://podminky.urs.cz/item/CS_URS_2024_01/763131732" TargetMode="External" /><Relationship Id="rId30" Type="http://schemas.openxmlformats.org/officeDocument/2006/relationships/hyperlink" Target="https://podminky.urs.cz/item/CS_URS_2024_01/763135101" TargetMode="External" /><Relationship Id="rId31" Type="http://schemas.openxmlformats.org/officeDocument/2006/relationships/hyperlink" Target="https://podminky.urs.cz/item/CS_URS_2024_01/763135812" TargetMode="External" /><Relationship Id="rId32" Type="http://schemas.openxmlformats.org/officeDocument/2006/relationships/hyperlink" Target="https://podminky.urs.cz/item/CS_URS_2024_01/998763302" TargetMode="External" /><Relationship Id="rId33" Type="http://schemas.openxmlformats.org/officeDocument/2006/relationships/hyperlink" Target="https://podminky.urs.cz/item/CS_URS_2024_01/998763381" TargetMode="External" /><Relationship Id="rId34" Type="http://schemas.openxmlformats.org/officeDocument/2006/relationships/hyperlink" Target="https://podminky.urs.cz/item/CS_URS_2024_01/766622212" TargetMode="External" /><Relationship Id="rId35" Type="http://schemas.openxmlformats.org/officeDocument/2006/relationships/hyperlink" Target="https://podminky.urs.cz/item/CS_URS_2024_01/766660001" TargetMode="External" /><Relationship Id="rId36" Type="http://schemas.openxmlformats.org/officeDocument/2006/relationships/hyperlink" Target="https://podminky.urs.cz/item/CS_URS_2024_01/766660002" TargetMode="External" /><Relationship Id="rId37" Type="http://schemas.openxmlformats.org/officeDocument/2006/relationships/hyperlink" Target="https://podminky.urs.cz/item/CS_URS_2024_01/766660022" TargetMode="External" /><Relationship Id="rId38" Type="http://schemas.openxmlformats.org/officeDocument/2006/relationships/hyperlink" Target="https://podminky.urs.cz/item/CS_URS_2024_01/766662811" TargetMode="External" /><Relationship Id="rId39" Type="http://schemas.openxmlformats.org/officeDocument/2006/relationships/hyperlink" Target="https://podminky.urs.cz/item/CS_URS_2024_01/766691914" TargetMode="External" /><Relationship Id="rId40" Type="http://schemas.openxmlformats.org/officeDocument/2006/relationships/hyperlink" Target="https://podminky.urs.cz/item/CS_URS_2024_01/766812840" TargetMode="External" /><Relationship Id="rId41" Type="http://schemas.openxmlformats.org/officeDocument/2006/relationships/hyperlink" Target="https://podminky.urs.cz/item/CS_URS_2024_01/998766102" TargetMode="External" /><Relationship Id="rId42" Type="http://schemas.openxmlformats.org/officeDocument/2006/relationships/hyperlink" Target="https://podminky.urs.cz/item/CS_URS_2024_01/776111116" TargetMode="External" /><Relationship Id="rId43" Type="http://schemas.openxmlformats.org/officeDocument/2006/relationships/hyperlink" Target="https://podminky.urs.cz/item/CS_URS_2024_01/776111311" TargetMode="External" /><Relationship Id="rId44" Type="http://schemas.openxmlformats.org/officeDocument/2006/relationships/hyperlink" Target="https://podminky.urs.cz/item/CS_URS_2024_01/776121112" TargetMode="External" /><Relationship Id="rId45" Type="http://schemas.openxmlformats.org/officeDocument/2006/relationships/hyperlink" Target="https://podminky.urs.cz/item/CS_URS_2024_01/776141114" TargetMode="External" /><Relationship Id="rId46" Type="http://schemas.openxmlformats.org/officeDocument/2006/relationships/hyperlink" Target="https://podminky.urs.cz/item/CS_URS_2024_01/776201812" TargetMode="External" /><Relationship Id="rId47" Type="http://schemas.openxmlformats.org/officeDocument/2006/relationships/hyperlink" Target="https://podminky.urs.cz/item/CS_URS_2024_01/776231111" TargetMode="External" /><Relationship Id="rId48" Type="http://schemas.openxmlformats.org/officeDocument/2006/relationships/hyperlink" Target="https://podminky.urs.cz/item/CS_URS_2024_01/776411224" TargetMode="External" /><Relationship Id="rId49" Type="http://schemas.openxmlformats.org/officeDocument/2006/relationships/hyperlink" Target="https://podminky.urs.cz/item/CS_URS_2024_01/776421311" TargetMode="External" /><Relationship Id="rId50" Type="http://schemas.openxmlformats.org/officeDocument/2006/relationships/hyperlink" Target="https://podminky.urs.cz/item/CS_URS_2024_01/998776102" TargetMode="External" /><Relationship Id="rId51" Type="http://schemas.openxmlformats.org/officeDocument/2006/relationships/hyperlink" Target="https://podminky.urs.cz/item/CS_URS_2024_01/781121011" TargetMode="External" /><Relationship Id="rId52" Type="http://schemas.openxmlformats.org/officeDocument/2006/relationships/hyperlink" Target="https://podminky.urs.cz/item/CS_URS_2024_01/781151031" TargetMode="External" /><Relationship Id="rId53" Type="http://schemas.openxmlformats.org/officeDocument/2006/relationships/hyperlink" Target="https://podminky.urs.cz/item/CS_URS_2024_01/781151041" TargetMode="External" /><Relationship Id="rId54" Type="http://schemas.openxmlformats.org/officeDocument/2006/relationships/hyperlink" Target="https://podminky.urs.cz/item/CS_URS_2024_01/781471810" TargetMode="External" /><Relationship Id="rId55" Type="http://schemas.openxmlformats.org/officeDocument/2006/relationships/hyperlink" Target="https://podminky.urs.cz/item/CS_URS_2024_01/781474113" TargetMode="External" /><Relationship Id="rId56" Type="http://schemas.openxmlformats.org/officeDocument/2006/relationships/hyperlink" Target="https://podminky.urs.cz/item/CS_URS_2024_01/781477114" TargetMode="External" /><Relationship Id="rId57" Type="http://schemas.openxmlformats.org/officeDocument/2006/relationships/hyperlink" Target="https://podminky.urs.cz/item/CS_URS_2024_01/781494511" TargetMode="External" /><Relationship Id="rId58" Type="http://schemas.openxmlformats.org/officeDocument/2006/relationships/hyperlink" Target="https://podminky.urs.cz/item/CS_URS_2024_01/781495115" TargetMode="External" /><Relationship Id="rId59" Type="http://schemas.openxmlformats.org/officeDocument/2006/relationships/hyperlink" Target="https://podminky.urs.cz/item/CS_URS_2024_01/783301303" TargetMode="External" /><Relationship Id="rId60" Type="http://schemas.openxmlformats.org/officeDocument/2006/relationships/hyperlink" Target="https://podminky.urs.cz/item/CS_URS_2024_01/783301401" TargetMode="External" /><Relationship Id="rId61" Type="http://schemas.openxmlformats.org/officeDocument/2006/relationships/hyperlink" Target="https://podminky.urs.cz/item/CS_URS_2024_01/783314101" TargetMode="External" /><Relationship Id="rId62" Type="http://schemas.openxmlformats.org/officeDocument/2006/relationships/hyperlink" Target="https://podminky.urs.cz/item/CS_URS_2024_01/783315101" TargetMode="External" /><Relationship Id="rId63" Type="http://schemas.openxmlformats.org/officeDocument/2006/relationships/hyperlink" Target="https://podminky.urs.cz/item/CS_URS_2024_01/783317101" TargetMode="External" /><Relationship Id="rId64" Type="http://schemas.openxmlformats.org/officeDocument/2006/relationships/hyperlink" Target="https://podminky.urs.cz/item/CS_URS_2024_01/783343101" TargetMode="External" /><Relationship Id="rId65" Type="http://schemas.openxmlformats.org/officeDocument/2006/relationships/hyperlink" Target="https://podminky.urs.cz/item/CS_URS_2024_01/784171101" TargetMode="External" /><Relationship Id="rId66" Type="http://schemas.openxmlformats.org/officeDocument/2006/relationships/hyperlink" Target="https://podminky.urs.cz/item/CS_URS_2024_01/784171111" TargetMode="External" /><Relationship Id="rId67" Type="http://schemas.openxmlformats.org/officeDocument/2006/relationships/hyperlink" Target="https://podminky.urs.cz/item/CS_URS_2024_01/784171121" TargetMode="External" /><Relationship Id="rId68" Type="http://schemas.openxmlformats.org/officeDocument/2006/relationships/hyperlink" Target="https://podminky.urs.cz/item/CS_URS_2024_01/784181101" TargetMode="External" /><Relationship Id="rId69" Type="http://schemas.openxmlformats.org/officeDocument/2006/relationships/hyperlink" Target="https://podminky.urs.cz/item/CS_URS_2024_01/784351031" TargetMode="External" /><Relationship Id="rId70" Type="http://schemas.openxmlformats.org/officeDocument/2006/relationships/hyperlink" Target="https://podminky.urs.cz/item/CS_URS_2024_01/786624111" TargetMode="External" /><Relationship Id="rId71" Type="http://schemas.openxmlformats.org/officeDocument/2006/relationships/hyperlink" Target="https://podminky.urs.cz/item/CS_URS_2024_01/HZS1302" TargetMode="External" /><Relationship Id="rId72" Type="http://schemas.openxmlformats.org/officeDocument/2006/relationships/hyperlink" Target="https://podminky.urs.cz/item/CS_URS_2024_01/HZS2491" TargetMode="External" /><Relationship Id="rId73" Type="http://schemas.openxmlformats.org/officeDocument/2006/relationships/hyperlink" Target="https://podminky.urs.cz/item/CS_URS_2024_01/045002000" TargetMode="External" /><Relationship Id="rId74" Type="http://schemas.openxmlformats.org/officeDocument/2006/relationships/hyperlink" Target="https://podminky.urs.cz/item/CS_URS_2024_01/070001000" TargetMode="External" /><Relationship Id="rId7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21170972" TargetMode="External" /><Relationship Id="rId2" Type="http://schemas.openxmlformats.org/officeDocument/2006/relationships/hyperlink" Target="https://podminky.urs.cz/item/CS_URS_2023_02/721171803" TargetMode="External" /><Relationship Id="rId3" Type="http://schemas.openxmlformats.org/officeDocument/2006/relationships/hyperlink" Target="https://podminky.urs.cz/item/CS_URS_2023_02/721171912" TargetMode="External" /><Relationship Id="rId4" Type="http://schemas.openxmlformats.org/officeDocument/2006/relationships/hyperlink" Target="https://podminky.urs.cz/item/CS_URS_2023_02/721171915" TargetMode="External" /><Relationship Id="rId5" Type="http://schemas.openxmlformats.org/officeDocument/2006/relationships/hyperlink" Target="https://podminky.urs.cz/item/CS_URS_2023_02/721175202" TargetMode="External" /><Relationship Id="rId6" Type="http://schemas.openxmlformats.org/officeDocument/2006/relationships/hyperlink" Target="https://podminky.urs.cz/item/CS_URS_2023_02/721175203" TargetMode="External" /><Relationship Id="rId7" Type="http://schemas.openxmlformats.org/officeDocument/2006/relationships/hyperlink" Target="https://podminky.urs.cz/item/CS_URS_2023_02/721194104" TargetMode="External" /><Relationship Id="rId8" Type="http://schemas.openxmlformats.org/officeDocument/2006/relationships/hyperlink" Target="https://podminky.urs.cz/item/CS_URS_2023_02/721194105" TargetMode="External" /><Relationship Id="rId9" Type="http://schemas.openxmlformats.org/officeDocument/2006/relationships/hyperlink" Target="https://podminky.urs.cz/item/CS_URS_2023_02/721220801" TargetMode="External" /><Relationship Id="rId10" Type="http://schemas.openxmlformats.org/officeDocument/2006/relationships/hyperlink" Target="https://podminky.urs.cz/item/CS_URS_2023_02/721290111" TargetMode="External" /><Relationship Id="rId11" Type="http://schemas.openxmlformats.org/officeDocument/2006/relationships/hyperlink" Target="https://podminky.urs.cz/item/CS_URS_2023_02/998721102" TargetMode="External" /><Relationship Id="rId12" Type="http://schemas.openxmlformats.org/officeDocument/2006/relationships/hyperlink" Target="https://podminky.urs.cz/item/CS_URS_2023_02/722170801" TargetMode="External" /><Relationship Id="rId13" Type="http://schemas.openxmlformats.org/officeDocument/2006/relationships/hyperlink" Target="https://podminky.urs.cz/item/CS_URS_2023_02/722171913" TargetMode="External" /><Relationship Id="rId14" Type="http://schemas.openxmlformats.org/officeDocument/2006/relationships/hyperlink" Target="https://podminky.urs.cz/item/CS_URS_2023_02/722173913" TargetMode="External" /><Relationship Id="rId15" Type="http://schemas.openxmlformats.org/officeDocument/2006/relationships/hyperlink" Target="https://podminky.urs.cz/item/CS_URS_2023_02/722174062" TargetMode="External" /><Relationship Id="rId16" Type="http://schemas.openxmlformats.org/officeDocument/2006/relationships/hyperlink" Target="https://podminky.urs.cz/item/CS_URS_2023_02/722174063" TargetMode="External" /><Relationship Id="rId17" Type="http://schemas.openxmlformats.org/officeDocument/2006/relationships/hyperlink" Target="https://podminky.urs.cz/item/CS_URS_2023_02/722179191" TargetMode="External" /><Relationship Id="rId18" Type="http://schemas.openxmlformats.org/officeDocument/2006/relationships/hyperlink" Target="https://podminky.urs.cz/item/CS_URS_2023_02/722179192" TargetMode="External" /><Relationship Id="rId19" Type="http://schemas.openxmlformats.org/officeDocument/2006/relationships/hyperlink" Target="https://podminky.urs.cz/item/CS_URS_2023_02/722181221" TargetMode="External" /><Relationship Id="rId20" Type="http://schemas.openxmlformats.org/officeDocument/2006/relationships/hyperlink" Target="https://podminky.urs.cz/item/CS_URS_2023_02/722181222" TargetMode="External" /><Relationship Id="rId21" Type="http://schemas.openxmlformats.org/officeDocument/2006/relationships/hyperlink" Target="https://podminky.urs.cz/item/CS_URS_2023_02/722181241" TargetMode="External" /><Relationship Id="rId22" Type="http://schemas.openxmlformats.org/officeDocument/2006/relationships/hyperlink" Target="https://podminky.urs.cz/item/CS_URS_2023_02/722181242" TargetMode="External" /><Relationship Id="rId23" Type="http://schemas.openxmlformats.org/officeDocument/2006/relationships/hyperlink" Target="https://podminky.urs.cz/item/CS_URS_2023_02/722181812" TargetMode="External" /><Relationship Id="rId24" Type="http://schemas.openxmlformats.org/officeDocument/2006/relationships/hyperlink" Target="https://podminky.urs.cz/item/CS_URS_2023_02/722182011" TargetMode="External" /><Relationship Id="rId25" Type="http://schemas.openxmlformats.org/officeDocument/2006/relationships/hyperlink" Target="https://podminky.urs.cz/item/CS_URS_2023_02/722182012" TargetMode="External" /><Relationship Id="rId26" Type="http://schemas.openxmlformats.org/officeDocument/2006/relationships/hyperlink" Target="https://podminky.urs.cz/item/CS_URS_2023_02/722190401" TargetMode="External" /><Relationship Id="rId27" Type="http://schemas.openxmlformats.org/officeDocument/2006/relationships/hyperlink" Target="https://podminky.urs.cz/item/CS_URS_2023_02/722190901" TargetMode="External" /><Relationship Id="rId28" Type="http://schemas.openxmlformats.org/officeDocument/2006/relationships/hyperlink" Target="https://podminky.urs.cz/item/CS_URS_2023_02/722220111" TargetMode="External" /><Relationship Id="rId29" Type="http://schemas.openxmlformats.org/officeDocument/2006/relationships/hyperlink" Target="https://podminky.urs.cz/item/CS_URS_2023_02/722220851" TargetMode="External" /><Relationship Id="rId30" Type="http://schemas.openxmlformats.org/officeDocument/2006/relationships/hyperlink" Target="https://podminky.urs.cz/item/CS_URS_2023_02/722220861" TargetMode="External" /><Relationship Id="rId31" Type="http://schemas.openxmlformats.org/officeDocument/2006/relationships/hyperlink" Target="https://podminky.urs.cz/item/CS_URS_2023_02/722232043" TargetMode="External" /><Relationship Id="rId32" Type="http://schemas.openxmlformats.org/officeDocument/2006/relationships/hyperlink" Target="https://podminky.urs.cz/item/CS_URS_2023_02/722232044" TargetMode="External" /><Relationship Id="rId33" Type="http://schemas.openxmlformats.org/officeDocument/2006/relationships/hyperlink" Target="https://podminky.urs.cz/item/CS_URS_2023_02/722290234" TargetMode="External" /><Relationship Id="rId34" Type="http://schemas.openxmlformats.org/officeDocument/2006/relationships/hyperlink" Target="https://podminky.urs.cz/item/CS_URS_2023_02/722290246" TargetMode="External" /><Relationship Id="rId35" Type="http://schemas.openxmlformats.org/officeDocument/2006/relationships/hyperlink" Target="https://podminky.urs.cz/item/CS_URS_2023_02/998722102" TargetMode="External" /><Relationship Id="rId36" Type="http://schemas.openxmlformats.org/officeDocument/2006/relationships/hyperlink" Target="https://podminky.urs.cz/item/CS_URS_2023_02/725210821" TargetMode="External" /><Relationship Id="rId37" Type="http://schemas.openxmlformats.org/officeDocument/2006/relationships/hyperlink" Target="https://podminky.urs.cz/item/CS_URS_2023_02/725211661" TargetMode="External" /><Relationship Id="rId38" Type="http://schemas.openxmlformats.org/officeDocument/2006/relationships/hyperlink" Target="https://podminky.urs.cz/item/CS_URS_2023_02/725311121" TargetMode="External" /><Relationship Id="rId39" Type="http://schemas.openxmlformats.org/officeDocument/2006/relationships/hyperlink" Target="https://podminky.urs.cz/item/CS_URS_2023_02/725320822" TargetMode="External" /><Relationship Id="rId40" Type="http://schemas.openxmlformats.org/officeDocument/2006/relationships/hyperlink" Target="https://podminky.urs.cz/item/CS_URS_2023_02/725813111" TargetMode="External" /><Relationship Id="rId41" Type="http://schemas.openxmlformats.org/officeDocument/2006/relationships/hyperlink" Target="https://podminky.urs.cz/item/CS_URS_2023_02/725820801" TargetMode="External" /><Relationship Id="rId42" Type="http://schemas.openxmlformats.org/officeDocument/2006/relationships/hyperlink" Target="https://podminky.urs.cz/item/CS_URS_2023_02/725820802" TargetMode="External" /><Relationship Id="rId43" Type="http://schemas.openxmlformats.org/officeDocument/2006/relationships/hyperlink" Target="https://podminky.urs.cz/item/CS_URS_2023_02/725821325" TargetMode="External" /><Relationship Id="rId44" Type="http://schemas.openxmlformats.org/officeDocument/2006/relationships/hyperlink" Target="https://podminky.urs.cz/item/CS_URS_2023_02/725822611" TargetMode="External" /><Relationship Id="rId45" Type="http://schemas.openxmlformats.org/officeDocument/2006/relationships/hyperlink" Target="https://podminky.urs.cz/item/CS_URS_2023_02/725860811" TargetMode="External" /><Relationship Id="rId46" Type="http://schemas.openxmlformats.org/officeDocument/2006/relationships/hyperlink" Target="https://podminky.urs.cz/item/CS_URS_2023_02/725860812" TargetMode="External" /><Relationship Id="rId47" Type="http://schemas.openxmlformats.org/officeDocument/2006/relationships/hyperlink" Target="https://podminky.urs.cz/item/CS_URS_2023_02/725861102" TargetMode="External" /><Relationship Id="rId48" Type="http://schemas.openxmlformats.org/officeDocument/2006/relationships/hyperlink" Target="https://podminky.urs.cz/item/CS_URS_2023_02/725862103" TargetMode="External" /><Relationship Id="rId49" Type="http://schemas.openxmlformats.org/officeDocument/2006/relationships/hyperlink" Target="https://podminky.urs.cz/item/CS_URS_2023_02/725980121" TargetMode="External" /><Relationship Id="rId50" Type="http://schemas.openxmlformats.org/officeDocument/2006/relationships/hyperlink" Target="https://podminky.urs.cz/item/CS_URS_2023_02/998725102" TargetMode="External" /><Relationship Id="rId51" Type="http://schemas.openxmlformats.org/officeDocument/2006/relationships/hyperlink" Target="https://podminky.urs.cz/item/CS_URS_2023_02/733110806" TargetMode="External" /><Relationship Id="rId52" Type="http://schemas.openxmlformats.org/officeDocument/2006/relationships/hyperlink" Target="https://podminky.urs.cz/item/CS_URS_2023_02/733223301" TargetMode="External" /><Relationship Id="rId53" Type="http://schemas.openxmlformats.org/officeDocument/2006/relationships/hyperlink" Target="https://podminky.urs.cz/item/CS_URS_2023_02/733223302" TargetMode="External" /><Relationship Id="rId54" Type="http://schemas.openxmlformats.org/officeDocument/2006/relationships/hyperlink" Target="https://podminky.urs.cz/item/CS_URS_2023_02/733223303" TargetMode="External" /><Relationship Id="rId55" Type="http://schemas.openxmlformats.org/officeDocument/2006/relationships/hyperlink" Target="https://podminky.urs.cz/item/CS_URS_2023_02/733291101" TargetMode="External" /><Relationship Id="rId56" Type="http://schemas.openxmlformats.org/officeDocument/2006/relationships/hyperlink" Target="https://podminky.urs.cz/item/CS_URS_2023_02/733293904" TargetMode="External" /><Relationship Id="rId57" Type="http://schemas.openxmlformats.org/officeDocument/2006/relationships/hyperlink" Target="https://podminky.urs.cz/item/CS_URS_2023_02/998733102" TargetMode="External" /><Relationship Id="rId58" Type="http://schemas.openxmlformats.org/officeDocument/2006/relationships/hyperlink" Target="https://podminky.urs.cz/item/CS_URS_2023_02/734200822" TargetMode="External" /><Relationship Id="rId59" Type="http://schemas.openxmlformats.org/officeDocument/2006/relationships/hyperlink" Target="https://podminky.urs.cz/item/CS_URS_2023_02/734200823" TargetMode="External" /><Relationship Id="rId60" Type="http://schemas.openxmlformats.org/officeDocument/2006/relationships/hyperlink" Target="https://podminky.urs.cz/item/CS_URS_2023_02/734209113" TargetMode="External" /><Relationship Id="rId61" Type="http://schemas.openxmlformats.org/officeDocument/2006/relationships/hyperlink" Target="https://podminky.urs.cz/item/CS_URS_2023_02/998734102" TargetMode="External" /><Relationship Id="rId62" Type="http://schemas.openxmlformats.org/officeDocument/2006/relationships/hyperlink" Target="https://podminky.urs.cz/item/CS_URS_2023_02/735000911" TargetMode="External" /><Relationship Id="rId63" Type="http://schemas.openxmlformats.org/officeDocument/2006/relationships/hyperlink" Target="https://podminky.urs.cz/item/CS_URS_2023_02/735000912" TargetMode="External" /><Relationship Id="rId64" Type="http://schemas.openxmlformats.org/officeDocument/2006/relationships/hyperlink" Target="https://podminky.urs.cz/item/CS_URS_2023_02/735191905" TargetMode="External" /><Relationship Id="rId65" Type="http://schemas.openxmlformats.org/officeDocument/2006/relationships/hyperlink" Target="https://podminky.urs.cz/item/CS_URS_2023_02/735411812" TargetMode="External" /><Relationship Id="rId66" Type="http://schemas.openxmlformats.org/officeDocument/2006/relationships/hyperlink" Target="https://podminky.urs.cz/item/CS_URS_2023_02/735411813" TargetMode="External" /><Relationship Id="rId67" Type="http://schemas.openxmlformats.org/officeDocument/2006/relationships/hyperlink" Target="https://podminky.urs.cz/item/CS_URS_2023_02/735191910" TargetMode="External" /><Relationship Id="rId68" Type="http://schemas.openxmlformats.org/officeDocument/2006/relationships/hyperlink" Target="https://podminky.urs.cz/item/CS_URS_2023_02/735494811" TargetMode="External" /><Relationship Id="rId69" Type="http://schemas.openxmlformats.org/officeDocument/2006/relationships/hyperlink" Target="https://podminky.urs.cz/item/CS_URS_2023_02/751731181" TargetMode="External" /><Relationship Id="rId70" Type="http://schemas.openxmlformats.org/officeDocument/2006/relationships/hyperlink" Target="https://podminky.urs.cz/item/CS_URS_2023_02/998751102" TargetMode="External" /><Relationship Id="rId71" Type="http://schemas.openxmlformats.org/officeDocument/2006/relationships/hyperlink" Target="https://podminky.urs.cz/item/CS_URS_2023_02/HZS2212" TargetMode="External" /><Relationship Id="rId72" Type="http://schemas.openxmlformats.org/officeDocument/2006/relationships/hyperlink" Target="https://podminky.urs.cz/item/CS_URS_2023_02/HZS2222" TargetMode="External" /><Relationship Id="rId73" Type="http://schemas.openxmlformats.org/officeDocument/2006/relationships/hyperlink" Target="https://podminky.urs.cz/item/CS_URS_2023_02/HZS2491" TargetMode="External" /><Relationship Id="rId7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41112001" TargetMode="External" /><Relationship Id="rId2" Type="http://schemas.openxmlformats.org/officeDocument/2006/relationships/hyperlink" Target="https://podminky.urs.cz/item/CS_URS_2024_02/741120301" TargetMode="External" /><Relationship Id="rId3" Type="http://schemas.openxmlformats.org/officeDocument/2006/relationships/hyperlink" Target="https://podminky.urs.cz/item/CS_URS_2024_02/741122611" TargetMode="External" /><Relationship Id="rId4" Type="http://schemas.openxmlformats.org/officeDocument/2006/relationships/hyperlink" Target="https://podminky.urs.cz/item/CS_URS_2024_02/741130001" TargetMode="External" /><Relationship Id="rId5" Type="http://schemas.openxmlformats.org/officeDocument/2006/relationships/hyperlink" Target="https://podminky.urs.cz/item/CS_URS_2024_02/741130023" TargetMode="External" /><Relationship Id="rId6" Type="http://schemas.openxmlformats.org/officeDocument/2006/relationships/hyperlink" Target="https://podminky.urs.cz/item/CS_URS_2024_02/741130025" TargetMode="External" /><Relationship Id="rId7" Type="http://schemas.openxmlformats.org/officeDocument/2006/relationships/hyperlink" Target="https://podminky.urs.cz/item/CS_URS_2024_02/741310001" TargetMode="External" /><Relationship Id="rId8" Type="http://schemas.openxmlformats.org/officeDocument/2006/relationships/hyperlink" Target="https://podminky.urs.cz/item/CS_URS_2024_02/741310021" TargetMode="External" /><Relationship Id="rId9" Type="http://schemas.openxmlformats.org/officeDocument/2006/relationships/hyperlink" Target="https://podminky.urs.cz/item/CS_URS_2024_02/741310022" TargetMode="External" /><Relationship Id="rId10" Type="http://schemas.openxmlformats.org/officeDocument/2006/relationships/hyperlink" Target="https://podminky.urs.cz/item/CS_URS_2024_02/741313002" TargetMode="External" /><Relationship Id="rId11" Type="http://schemas.openxmlformats.org/officeDocument/2006/relationships/hyperlink" Target="https://podminky.urs.cz/item/CS_URS_2024_02/741321003" TargetMode="External" /><Relationship Id="rId12" Type="http://schemas.openxmlformats.org/officeDocument/2006/relationships/hyperlink" Target="https://podminky.urs.cz/item/CS_URS_2024_02/741372021" TargetMode="External" /><Relationship Id="rId13" Type="http://schemas.openxmlformats.org/officeDocument/2006/relationships/hyperlink" Target="https://podminky.urs.cz/item/CS_URS_2024_02/741372061" TargetMode="External" /><Relationship Id="rId14" Type="http://schemas.openxmlformats.org/officeDocument/2006/relationships/hyperlink" Target="https://podminky.urs.cz/item/CS_URS_2024_02/741372062" TargetMode="External" /><Relationship Id="rId15" Type="http://schemas.openxmlformats.org/officeDocument/2006/relationships/hyperlink" Target="https://podminky.urs.cz/item/CS_URS_2024_02/741810002" TargetMode="External" /><Relationship Id="rId16" Type="http://schemas.openxmlformats.org/officeDocument/2006/relationships/hyperlink" Target="https://podminky.urs.cz/item/CS_URS_2024_02/998741202" TargetMode="External" /><Relationship Id="rId17" Type="http://schemas.openxmlformats.org/officeDocument/2006/relationships/hyperlink" Target="https://podminky.urs.cz/item/CS_URS_2024_02/742110002" TargetMode="External" /><Relationship Id="rId18" Type="http://schemas.openxmlformats.org/officeDocument/2006/relationships/hyperlink" Target="https://podminky.urs.cz/item/CS_URS_2024_02/742110002" TargetMode="External" /><Relationship Id="rId19" Type="http://schemas.openxmlformats.org/officeDocument/2006/relationships/hyperlink" Target="https://podminky.urs.cz/item/CS_URS_2024_02/742110161" TargetMode="External" /><Relationship Id="rId20" Type="http://schemas.openxmlformats.org/officeDocument/2006/relationships/hyperlink" Target="https://podminky.urs.cz/item/CS_URS_2024_02/742110504" TargetMode="External" /><Relationship Id="rId21" Type="http://schemas.openxmlformats.org/officeDocument/2006/relationships/hyperlink" Target="https://podminky.urs.cz/item/CS_URS_2024_02/742121001" TargetMode="External" /><Relationship Id="rId22" Type="http://schemas.openxmlformats.org/officeDocument/2006/relationships/hyperlink" Target="https://podminky.urs.cz/item/CS_URS_2024_02/742124005" TargetMode="External" /><Relationship Id="rId23" Type="http://schemas.openxmlformats.org/officeDocument/2006/relationships/hyperlink" Target="https://podminky.urs.cz/item/CS_URS_2024_02/742124007" TargetMode="External" /><Relationship Id="rId24" Type="http://schemas.openxmlformats.org/officeDocument/2006/relationships/hyperlink" Target="https://podminky.urs.cz/item/CS_URS_2024_02/742190003" TargetMode="External" /><Relationship Id="rId25" Type="http://schemas.openxmlformats.org/officeDocument/2006/relationships/hyperlink" Target="https://podminky.urs.cz/item/CS_URS_2024_02/742330044" TargetMode="External" /><Relationship Id="rId26" Type="http://schemas.openxmlformats.org/officeDocument/2006/relationships/hyperlink" Target="https://podminky.urs.cz/item/CS_URS_2024_02/742330051" TargetMode="External" /><Relationship Id="rId27" Type="http://schemas.openxmlformats.org/officeDocument/2006/relationships/hyperlink" Target="https://podminky.urs.cz/item/CS_URS_2024_02/742330052" TargetMode="External" /><Relationship Id="rId28" Type="http://schemas.openxmlformats.org/officeDocument/2006/relationships/hyperlink" Target="https://podminky.urs.cz/item/CS_URS_2024_02/742330101" TargetMode="External" /><Relationship Id="rId29" Type="http://schemas.openxmlformats.org/officeDocument/2006/relationships/hyperlink" Target="https://podminky.urs.cz/item/CS_URS_2024_02/468094111" TargetMode="External" /><Relationship Id="rId30" Type="http://schemas.openxmlformats.org/officeDocument/2006/relationships/hyperlink" Target="https://podminky.urs.cz/item/CS_URS_2024_02/468101112" TargetMode="External" /><Relationship Id="rId31" Type="http://schemas.openxmlformats.org/officeDocument/2006/relationships/hyperlink" Target="https://podminky.urs.cz/item/CS_URS_2024_02/468111111" TargetMode="External" /><Relationship Id="rId32" Type="http://schemas.openxmlformats.org/officeDocument/2006/relationships/hyperlink" Target="https://podminky.urs.cz/item/CS_URS_2024_02/468111112" TargetMode="External" /><Relationship Id="rId33" Type="http://schemas.openxmlformats.org/officeDocument/2006/relationships/hyperlink" Target="https://podminky.urs.cz/item/CS_URS_2024_02/469971111" TargetMode="External" /><Relationship Id="rId34" Type="http://schemas.openxmlformats.org/officeDocument/2006/relationships/hyperlink" Target="https://podminky.urs.cz/item/CS_URS_2024_02/HZS2231" TargetMode="External" /><Relationship Id="rId35" Type="http://schemas.openxmlformats.org/officeDocument/2006/relationships/hyperlink" Target="https://podminky.urs.cz/item/CS_URS_2024_02/HZS2232" TargetMode="External" /><Relationship Id="rId3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Nem_FM_10_24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Stavební úpravy - Ambulance, budova 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El. Krásnohorské 321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6. 11. 2023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>Amun Pro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Stavba'!J30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'01 - Stavba'!P98</f>
        <v>0</v>
      </c>
      <c r="AV55" s="121">
        <f>'01 - Stavba'!J33</f>
        <v>0</v>
      </c>
      <c r="AW55" s="121">
        <f>'01 - Stavba'!J34</f>
        <v>0</v>
      </c>
      <c r="AX55" s="121">
        <f>'01 - Stavba'!J35</f>
        <v>0</v>
      </c>
      <c r="AY55" s="121">
        <f>'01 - Stavba'!J36</f>
        <v>0</v>
      </c>
      <c r="AZ55" s="121">
        <f>'01 - Stavba'!F33</f>
        <v>0</v>
      </c>
      <c r="BA55" s="121">
        <f>'01 - Stavba'!F34</f>
        <v>0</v>
      </c>
      <c r="BB55" s="121">
        <f>'01 - Stavba'!F35</f>
        <v>0</v>
      </c>
      <c r="BC55" s="121">
        <f>'01 - Stavba'!F36</f>
        <v>0</v>
      </c>
      <c r="BD55" s="123">
        <f>'01 - Stavba'!F37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ZTI'!J30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'02 - ZTI'!P88</f>
        <v>0</v>
      </c>
      <c r="AV56" s="121">
        <f>'02 - ZTI'!J33</f>
        <v>0</v>
      </c>
      <c r="AW56" s="121">
        <f>'02 - ZTI'!J34</f>
        <v>0</v>
      </c>
      <c r="AX56" s="121">
        <f>'02 - ZTI'!J35</f>
        <v>0</v>
      </c>
      <c r="AY56" s="121">
        <f>'02 - ZTI'!J36</f>
        <v>0</v>
      </c>
      <c r="AZ56" s="121">
        <f>'02 - ZTI'!F33</f>
        <v>0</v>
      </c>
      <c r="BA56" s="121">
        <f>'02 - ZTI'!F34</f>
        <v>0</v>
      </c>
      <c r="BB56" s="121">
        <f>'02 - ZTI'!F35</f>
        <v>0</v>
      </c>
      <c r="BC56" s="121">
        <f>'02 - ZTI'!F36</f>
        <v>0</v>
      </c>
      <c r="BD56" s="123">
        <f>'02 - ZTI'!F37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VZT'!J30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0">
        <v>0</v>
      </c>
      <c r="AT57" s="121">
        <f>ROUND(SUM(AV57:AW57),2)</f>
        <v>0</v>
      </c>
      <c r="AU57" s="122">
        <f>'03 - VZT'!P83</f>
        <v>0</v>
      </c>
      <c r="AV57" s="121">
        <f>'03 - VZT'!J33</f>
        <v>0</v>
      </c>
      <c r="AW57" s="121">
        <f>'03 - VZT'!J34</f>
        <v>0</v>
      </c>
      <c r="AX57" s="121">
        <f>'03 - VZT'!J35</f>
        <v>0</v>
      </c>
      <c r="AY57" s="121">
        <f>'03 - VZT'!J36</f>
        <v>0</v>
      </c>
      <c r="AZ57" s="121">
        <f>'03 - VZT'!F33</f>
        <v>0</v>
      </c>
      <c r="BA57" s="121">
        <f>'03 - VZT'!F34</f>
        <v>0</v>
      </c>
      <c r="BB57" s="121">
        <f>'03 - VZT'!F35</f>
        <v>0</v>
      </c>
      <c r="BC57" s="121">
        <f>'03 - VZT'!F36</f>
        <v>0</v>
      </c>
      <c r="BD57" s="123">
        <f>'03 - VZT'!F37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7" customFormat="1" ht="16.5" customHeight="1">
      <c r="A58" s="112" t="s">
        <v>77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ELEKTRO'!J30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80</v>
      </c>
      <c r="AR58" s="119"/>
      <c r="AS58" s="125">
        <v>0</v>
      </c>
      <c r="AT58" s="126">
        <f>ROUND(SUM(AV58:AW58),2)</f>
        <v>0</v>
      </c>
      <c r="AU58" s="127">
        <f>'04 - ELEKTRO'!P85</f>
        <v>0</v>
      </c>
      <c r="AV58" s="126">
        <f>'04 - ELEKTRO'!J33</f>
        <v>0</v>
      </c>
      <c r="AW58" s="126">
        <f>'04 - ELEKTRO'!J34</f>
        <v>0</v>
      </c>
      <c r="AX58" s="126">
        <f>'04 - ELEKTRO'!J35</f>
        <v>0</v>
      </c>
      <c r="AY58" s="126">
        <f>'04 - ELEKTRO'!J36</f>
        <v>0</v>
      </c>
      <c r="AZ58" s="126">
        <f>'04 - ELEKTRO'!F33</f>
        <v>0</v>
      </c>
      <c r="BA58" s="126">
        <f>'04 - ELEKTRO'!F34</f>
        <v>0</v>
      </c>
      <c r="BB58" s="126">
        <f>'04 - ELEKTRO'!F35</f>
        <v>0</v>
      </c>
      <c r="BC58" s="126">
        <f>'04 - ELEKTRO'!F36</f>
        <v>0</v>
      </c>
      <c r="BD58" s="128">
        <f>'04 - ELEKTRO'!F37</f>
        <v>0</v>
      </c>
      <c r="BE58" s="7"/>
      <c r="BT58" s="124" t="s">
        <v>81</v>
      </c>
      <c r="BV58" s="124" t="s">
        <v>75</v>
      </c>
      <c r="BW58" s="124" t="s">
        <v>92</v>
      </c>
      <c r="BX58" s="124" t="s">
        <v>5</v>
      </c>
      <c r="CL58" s="124" t="s">
        <v>19</v>
      </c>
      <c r="CM58" s="124" t="s">
        <v>83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v37WOOVUarCKcF599fOdS2bniSTQbEWkx7ZWUlKVMmxwAibCF+ZVs2FBc2K1kkYlQ8MulP6rgvTLIrgkZH82LA==" hashValue="4qQfV8UMyOXtnbeJPIVwodt+LSywxvL9MHWwkue7pMJ+SXHKwySu9hIOqOrvclGZhi0qLgpY+KGxPnR/GGAEB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ba'!C2" display="/"/>
    <hyperlink ref="A56" location="'02 - ZTI'!C2" display="/"/>
    <hyperlink ref="A57" location="'03 - VZT'!C2" display="/"/>
    <hyperlink ref="A58" location="'04 - ELEKTRO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Stavební úpravy - Ambulance, budova 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6. 11. 2023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ROUND(J98,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ROUND((SUM(BE98:BE408)),  2)</f>
        <v>0</v>
      </c>
      <c r="G33" s="39"/>
      <c r="H33" s="39"/>
      <c r="I33" s="149">
        <v>0.20999999999999999</v>
      </c>
      <c r="J33" s="148">
        <f>ROUND(((SUM(BE98:BE408))*I33),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ROUND((SUM(BF98:BF408)),  2)</f>
        <v>0</v>
      </c>
      <c r="G34" s="39"/>
      <c r="H34" s="39"/>
      <c r="I34" s="149">
        <v>0.12</v>
      </c>
      <c r="J34" s="148">
        <f>ROUND(((SUM(BF98:BF408))*I34),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ROUND((SUM(BG98:BG408)),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ROUND((SUM(BH98:BH408)),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ROUND((SUM(BI98:BI408)),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Stavební úpravy - Ambulance, budova 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Stavba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El. Krásnohorské 321</v>
      </c>
      <c r="G52" s="41"/>
      <c r="H52" s="41"/>
      <c r="I52" s="33" t="s">
        <v>23</v>
      </c>
      <c r="J52" s="73" t="str">
        <f>IF(J12="","",J12)</f>
        <v>6. 11. 2023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J98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100</v>
      </c>
      <c r="E60" s="169"/>
      <c r="F60" s="169"/>
      <c r="G60" s="169"/>
      <c r="H60" s="169"/>
      <c r="I60" s="169"/>
      <c r="J60" s="170">
        <f>J99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</v>
      </c>
      <c r="E61" s="175"/>
      <c r="F61" s="175"/>
      <c r="G61" s="175"/>
      <c r="H61" s="175"/>
      <c r="I61" s="175"/>
      <c r="J61" s="176">
        <f>J100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102</v>
      </c>
      <c r="E62" s="175"/>
      <c r="F62" s="175"/>
      <c r="G62" s="175"/>
      <c r="H62" s="175"/>
      <c r="I62" s="175"/>
      <c r="J62" s="176">
        <f>J114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103</v>
      </c>
      <c r="E63" s="175"/>
      <c r="F63" s="175"/>
      <c r="G63" s="175"/>
      <c r="H63" s="175"/>
      <c r="I63" s="175"/>
      <c r="J63" s="176">
        <f>J121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104</v>
      </c>
      <c r="E64" s="175"/>
      <c r="F64" s="175"/>
      <c r="G64" s="175"/>
      <c r="H64" s="175"/>
      <c r="I64" s="175"/>
      <c r="J64" s="176">
        <f>J164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105</v>
      </c>
      <c r="E65" s="175"/>
      <c r="F65" s="175"/>
      <c r="G65" s="175"/>
      <c r="H65" s="175"/>
      <c r="I65" s="175"/>
      <c r="J65" s="176">
        <f>J191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106</v>
      </c>
      <c r="E66" s="175"/>
      <c r="F66" s="175"/>
      <c r="G66" s="175"/>
      <c r="H66" s="175"/>
      <c r="I66" s="175"/>
      <c r="J66" s="176">
        <f>J208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107</v>
      </c>
      <c r="E67" s="169"/>
      <c r="F67" s="169"/>
      <c r="G67" s="169"/>
      <c r="H67" s="169"/>
      <c r="I67" s="169"/>
      <c r="J67" s="170">
        <f>J212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108</v>
      </c>
      <c r="E68" s="175"/>
      <c r="F68" s="175"/>
      <c r="G68" s="175"/>
      <c r="H68" s="175"/>
      <c r="I68" s="175"/>
      <c r="J68" s="176">
        <f>J213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109</v>
      </c>
      <c r="E69" s="175"/>
      <c r="F69" s="175"/>
      <c r="G69" s="175"/>
      <c r="H69" s="175"/>
      <c r="I69" s="175"/>
      <c r="J69" s="176">
        <f>J232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110</v>
      </c>
      <c r="E70" s="175"/>
      <c r="F70" s="175"/>
      <c r="G70" s="175"/>
      <c r="H70" s="175"/>
      <c r="I70" s="175"/>
      <c r="J70" s="176">
        <f>J283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111</v>
      </c>
      <c r="E71" s="175"/>
      <c r="F71" s="175"/>
      <c r="G71" s="175"/>
      <c r="H71" s="175"/>
      <c r="I71" s="175"/>
      <c r="J71" s="176">
        <f>J316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112</v>
      </c>
      <c r="E72" s="175"/>
      <c r="F72" s="175"/>
      <c r="G72" s="175"/>
      <c r="H72" s="175"/>
      <c r="I72" s="175"/>
      <c r="J72" s="176">
        <f>J346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113</v>
      </c>
      <c r="E73" s="175"/>
      <c r="F73" s="175"/>
      <c r="G73" s="175"/>
      <c r="H73" s="175"/>
      <c r="I73" s="175"/>
      <c r="J73" s="176">
        <f>J365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114</v>
      </c>
      <c r="E74" s="175"/>
      <c r="F74" s="175"/>
      <c r="G74" s="175"/>
      <c r="H74" s="175"/>
      <c r="I74" s="175"/>
      <c r="J74" s="176">
        <f>J385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66"/>
      <c r="C75" s="167"/>
      <c r="D75" s="168" t="s">
        <v>115</v>
      </c>
      <c r="E75" s="169"/>
      <c r="F75" s="169"/>
      <c r="G75" s="169"/>
      <c r="H75" s="169"/>
      <c r="I75" s="169"/>
      <c r="J75" s="170">
        <f>J391</f>
        <v>0</v>
      </c>
      <c r="K75" s="167"/>
      <c r="L75" s="17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66"/>
      <c r="C76" s="167"/>
      <c r="D76" s="168" t="s">
        <v>116</v>
      </c>
      <c r="E76" s="169"/>
      <c r="F76" s="169"/>
      <c r="G76" s="169"/>
      <c r="H76" s="169"/>
      <c r="I76" s="169"/>
      <c r="J76" s="170">
        <f>J398</f>
        <v>0</v>
      </c>
      <c r="K76" s="167"/>
      <c r="L76" s="17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72"/>
      <c r="C77" s="173"/>
      <c r="D77" s="174" t="s">
        <v>117</v>
      </c>
      <c r="E77" s="175"/>
      <c r="F77" s="175"/>
      <c r="G77" s="175"/>
      <c r="H77" s="175"/>
      <c r="I77" s="175"/>
      <c r="J77" s="176">
        <f>J399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2"/>
      <c r="C78" s="173"/>
      <c r="D78" s="174" t="s">
        <v>118</v>
      </c>
      <c r="E78" s="175"/>
      <c r="F78" s="175"/>
      <c r="G78" s="175"/>
      <c r="H78" s="175"/>
      <c r="I78" s="175"/>
      <c r="J78" s="176">
        <f>J404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4" s="2" customFormat="1" ht="6.96" customHeight="1">
      <c r="A84" s="39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4.96" customHeight="1">
      <c r="A85" s="39"/>
      <c r="B85" s="40"/>
      <c r="C85" s="24" t="s">
        <v>119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16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161" t="str">
        <f>E7</f>
        <v>Stavební úpravy - Ambulance, budova E</v>
      </c>
      <c r="F88" s="33"/>
      <c r="G88" s="33"/>
      <c r="H88" s="33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94</v>
      </c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E9</f>
        <v>01 - Stavba</v>
      </c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F12</f>
        <v>El. Krásnohorské 321</v>
      </c>
      <c r="G92" s="41"/>
      <c r="H92" s="41"/>
      <c r="I92" s="33" t="s">
        <v>23</v>
      </c>
      <c r="J92" s="73" t="str">
        <f>IF(J12="","",J12)</f>
        <v>6. 11. 2023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25</v>
      </c>
      <c r="D94" s="41"/>
      <c r="E94" s="41"/>
      <c r="F94" s="28" t="str">
        <f>E15</f>
        <v xml:space="preserve"> </v>
      </c>
      <c r="G94" s="41"/>
      <c r="H94" s="41"/>
      <c r="I94" s="33" t="s">
        <v>31</v>
      </c>
      <c r="J94" s="37" t="str">
        <f>E21</f>
        <v xml:space="preserve"> </v>
      </c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29</v>
      </c>
      <c r="D95" s="41"/>
      <c r="E95" s="41"/>
      <c r="F95" s="28" t="str">
        <f>IF(E18="","",E18)</f>
        <v>Vyplň údaj</v>
      </c>
      <c r="G95" s="41"/>
      <c r="H95" s="41"/>
      <c r="I95" s="33" t="s">
        <v>33</v>
      </c>
      <c r="J95" s="37" t="str">
        <f>E24</f>
        <v>Amun Pro s.r.o.</v>
      </c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78"/>
      <c r="B97" s="179"/>
      <c r="C97" s="180" t="s">
        <v>120</v>
      </c>
      <c r="D97" s="181" t="s">
        <v>58</v>
      </c>
      <c r="E97" s="181" t="s">
        <v>54</v>
      </c>
      <c r="F97" s="181" t="s">
        <v>55</v>
      </c>
      <c r="G97" s="181" t="s">
        <v>121</v>
      </c>
      <c r="H97" s="181" t="s">
        <v>122</v>
      </c>
      <c r="I97" s="181" t="s">
        <v>123</v>
      </c>
      <c r="J97" s="181" t="s">
        <v>98</v>
      </c>
      <c r="K97" s="182" t="s">
        <v>124</v>
      </c>
      <c r="L97" s="183"/>
      <c r="M97" s="93" t="s">
        <v>19</v>
      </c>
      <c r="N97" s="94" t="s">
        <v>43</v>
      </c>
      <c r="O97" s="94" t="s">
        <v>125</v>
      </c>
      <c r="P97" s="94" t="s">
        <v>126</v>
      </c>
      <c r="Q97" s="94" t="s">
        <v>127</v>
      </c>
      <c r="R97" s="94" t="s">
        <v>128</v>
      </c>
      <c r="S97" s="94" t="s">
        <v>129</v>
      </c>
      <c r="T97" s="95" t="s">
        <v>130</v>
      </c>
      <c r="U97" s="178"/>
      <c r="V97" s="178"/>
      <c r="W97" s="178"/>
      <c r="X97" s="178"/>
      <c r="Y97" s="178"/>
      <c r="Z97" s="178"/>
      <c r="AA97" s="178"/>
      <c r="AB97" s="178"/>
      <c r="AC97" s="178"/>
      <c r="AD97" s="178"/>
      <c r="AE97" s="178"/>
    </row>
    <row r="98" s="2" customFormat="1" ht="22.8" customHeight="1">
      <c r="A98" s="39"/>
      <c r="B98" s="40"/>
      <c r="C98" s="100" t="s">
        <v>131</v>
      </c>
      <c r="D98" s="41"/>
      <c r="E98" s="41"/>
      <c r="F98" s="41"/>
      <c r="G98" s="41"/>
      <c r="H98" s="41"/>
      <c r="I98" s="41"/>
      <c r="J98" s="184">
        <f>BK98</f>
        <v>0</v>
      </c>
      <c r="K98" s="41"/>
      <c r="L98" s="45"/>
      <c r="M98" s="96"/>
      <c r="N98" s="185"/>
      <c r="O98" s="97"/>
      <c r="P98" s="186">
        <f>P99+P212+P391+P398</f>
        <v>0</v>
      </c>
      <c r="Q98" s="97"/>
      <c r="R98" s="186">
        <f>R99+R212+R391+R398</f>
        <v>27.260386400000002</v>
      </c>
      <c r="S98" s="97"/>
      <c r="T98" s="187">
        <f>T99+T212+T391+T398</f>
        <v>31.795417999999998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72</v>
      </c>
      <c r="AU98" s="18" t="s">
        <v>99</v>
      </c>
      <c r="BK98" s="188">
        <f>BK99+BK212+BK391+BK398</f>
        <v>0</v>
      </c>
    </row>
    <row r="99" s="12" customFormat="1" ht="25.92" customHeight="1">
      <c r="A99" s="12"/>
      <c r="B99" s="189"/>
      <c r="C99" s="190"/>
      <c r="D99" s="191" t="s">
        <v>72</v>
      </c>
      <c r="E99" s="192" t="s">
        <v>132</v>
      </c>
      <c r="F99" s="192" t="s">
        <v>133</v>
      </c>
      <c r="G99" s="190"/>
      <c r="H99" s="190"/>
      <c r="I99" s="193"/>
      <c r="J99" s="194">
        <f>BK99</f>
        <v>0</v>
      </c>
      <c r="K99" s="190"/>
      <c r="L99" s="195"/>
      <c r="M99" s="196"/>
      <c r="N99" s="197"/>
      <c r="O99" s="197"/>
      <c r="P99" s="198">
        <f>P100+P114+P121+P164+P191+P208</f>
        <v>0</v>
      </c>
      <c r="Q99" s="197"/>
      <c r="R99" s="198">
        <f>R100+R114+R121+R164+R191+R208</f>
        <v>24.305812000000003</v>
      </c>
      <c r="S99" s="197"/>
      <c r="T99" s="199">
        <f>T100+T114+T121+T164+T191+T208</f>
        <v>29.122631999999999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81</v>
      </c>
      <c r="AT99" s="201" t="s">
        <v>72</v>
      </c>
      <c r="AU99" s="201" t="s">
        <v>73</v>
      </c>
      <c r="AY99" s="200" t="s">
        <v>134</v>
      </c>
      <c r="BK99" s="202">
        <f>BK100+BK114+BK121+BK164+BK191+BK208</f>
        <v>0</v>
      </c>
    </row>
    <row r="100" s="12" customFormat="1" ht="22.8" customHeight="1">
      <c r="A100" s="12"/>
      <c r="B100" s="189"/>
      <c r="C100" s="190"/>
      <c r="D100" s="191" t="s">
        <v>72</v>
      </c>
      <c r="E100" s="203" t="s">
        <v>135</v>
      </c>
      <c r="F100" s="203" t="s">
        <v>136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SUM(P101:P113)</f>
        <v>0</v>
      </c>
      <c r="Q100" s="197"/>
      <c r="R100" s="198">
        <f>SUM(R101:R113)</f>
        <v>6.3171264000000003</v>
      </c>
      <c r="S100" s="197"/>
      <c r="T100" s="199">
        <f>SUM(T101:T113)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81</v>
      </c>
      <c r="AT100" s="201" t="s">
        <v>72</v>
      </c>
      <c r="AU100" s="201" t="s">
        <v>81</v>
      </c>
      <c r="AY100" s="200" t="s">
        <v>134</v>
      </c>
      <c r="BK100" s="202">
        <f>SUM(BK101:BK113)</f>
        <v>0</v>
      </c>
    </row>
    <row r="101" s="2" customFormat="1" ht="24.15" customHeight="1">
      <c r="A101" s="39"/>
      <c r="B101" s="40"/>
      <c r="C101" s="205" t="s">
        <v>81</v>
      </c>
      <c r="D101" s="205" t="s">
        <v>137</v>
      </c>
      <c r="E101" s="206" t="s">
        <v>138</v>
      </c>
      <c r="F101" s="207" t="s">
        <v>139</v>
      </c>
      <c r="G101" s="208" t="s">
        <v>140</v>
      </c>
      <c r="H101" s="209">
        <v>4</v>
      </c>
      <c r="I101" s="210"/>
      <c r="J101" s="211">
        <f>ROUND(I101*H101,2)</f>
        <v>0</v>
      </c>
      <c r="K101" s="207" t="s">
        <v>141</v>
      </c>
      <c r="L101" s="45"/>
      <c r="M101" s="212" t="s">
        <v>19</v>
      </c>
      <c r="N101" s="213" t="s">
        <v>44</v>
      </c>
      <c r="O101" s="85"/>
      <c r="P101" s="214">
        <f>O101*H101</f>
        <v>0</v>
      </c>
      <c r="Q101" s="214">
        <v>0.18539</v>
      </c>
      <c r="R101" s="214">
        <f>Q101*H101</f>
        <v>0.74156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142</v>
      </c>
      <c r="AT101" s="216" t="s">
        <v>137</v>
      </c>
      <c r="AU101" s="216" t="s">
        <v>83</v>
      </c>
      <c r="AY101" s="18" t="s">
        <v>134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81</v>
      </c>
      <c r="BK101" s="217">
        <f>ROUND(I101*H101,2)</f>
        <v>0</v>
      </c>
      <c r="BL101" s="18" t="s">
        <v>142</v>
      </c>
      <c r="BM101" s="216" t="s">
        <v>143</v>
      </c>
    </row>
    <row r="102" s="2" customFormat="1">
      <c r="A102" s="39"/>
      <c r="B102" s="40"/>
      <c r="C102" s="41"/>
      <c r="D102" s="218" t="s">
        <v>144</v>
      </c>
      <c r="E102" s="41"/>
      <c r="F102" s="219" t="s">
        <v>145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83</v>
      </c>
    </row>
    <row r="103" s="2" customFormat="1">
      <c r="A103" s="39"/>
      <c r="B103" s="40"/>
      <c r="C103" s="41"/>
      <c r="D103" s="223" t="s">
        <v>146</v>
      </c>
      <c r="E103" s="41"/>
      <c r="F103" s="224" t="s">
        <v>147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146</v>
      </c>
      <c r="AU103" s="18" t="s">
        <v>83</v>
      </c>
    </row>
    <row r="104" s="2" customFormat="1" ht="21.75" customHeight="1">
      <c r="A104" s="39"/>
      <c r="B104" s="40"/>
      <c r="C104" s="205" t="s">
        <v>83</v>
      </c>
      <c r="D104" s="205" t="s">
        <v>137</v>
      </c>
      <c r="E104" s="206" t="s">
        <v>148</v>
      </c>
      <c r="F104" s="207" t="s">
        <v>149</v>
      </c>
      <c r="G104" s="208" t="s">
        <v>150</v>
      </c>
      <c r="H104" s="209">
        <v>4</v>
      </c>
      <c r="I104" s="210"/>
      <c r="J104" s="211">
        <f>ROUND(I104*H104,2)</f>
        <v>0</v>
      </c>
      <c r="K104" s="207" t="s">
        <v>141</v>
      </c>
      <c r="L104" s="45"/>
      <c r="M104" s="212" t="s">
        <v>19</v>
      </c>
      <c r="N104" s="213" t="s">
        <v>44</v>
      </c>
      <c r="O104" s="85"/>
      <c r="P104" s="214">
        <f>O104*H104</f>
        <v>0</v>
      </c>
      <c r="Q104" s="214">
        <v>0.033279999999999997</v>
      </c>
      <c r="R104" s="214">
        <f>Q104*H104</f>
        <v>0.13311999999999999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142</v>
      </c>
      <c r="AT104" s="216" t="s">
        <v>137</v>
      </c>
      <c r="AU104" s="216" t="s">
        <v>83</v>
      </c>
      <c r="AY104" s="18" t="s">
        <v>134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142</v>
      </c>
      <c r="BM104" s="216" t="s">
        <v>151</v>
      </c>
    </row>
    <row r="105" s="2" customFormat="1">
      <c r="A105" s="39"/>
      <c r="B105" s="40"/>
      <c r="C105" s="41"/>
      <c r="D105" s="218" t="s">
        <v>144</v>
      </c>
      <c r="E105" s="41"/>
      <c r="F105" s="219" t="s">
        <v>152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144</v>
      </c>
      <c r="AU105" s="18" t="s">
        <v>83</v>
      </c>
    </row>
    <row r="106" s="2" customFormat="1">
      <c r="A106" s="39"/>
      <c r="B106" s="40"/>
      <c r="C106" s="41"/>
      <c r="D106" s="223" t="s">
        <v>146</v>
      </c>
      <c r="E106" s="41"/>
      <c r="F106" s="224" t="s">
        <v>153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146</v>
      </c>
      <c r="AU106" s="18" t="s">
        <v>83</v>
      </c>
    </row>
    <row r="107" s="2" customFormat="1" ht="16.5" customHeight="1">
      <c r="A107" s="39"/>
      <c r="B107" s="40"/>
      <c r="C107" s="205" t="s">
        <v>135</v>
      </c>
      <c r="D107" s="205" t="s">
        <v>137</v>
      </c>
      <c r="E107" s="206" t="s">
        <v>154</v>
      </c>
      <c r="F107" s="207" t="s">
        <v>155</v>
      </c>
      <c r="G107" s="208" t="s">
        <v>156</v>
      </c>
      <c r="H107" s="209">
        <v>0.059999999999999998</v>
      </c>
      <c r="I107" s="210"/>
      <c r="J107" s="211">
        <f>ROUND(I107*H107,2)</f>
        <v>0</v>
      </c>
      <c r="K107" s="207" t="s">
        <v>141</v>
      </c>
      <c r="L107" s="45"/>
      <c r="M107" s="212" t="s">
        <v>19</v>
      </c>
      <c r="N107" s="213" t="s">
        <v>44</v>
      </c>
      <c r="O107" s="85"/>
      <c r="P107" s="214">
        <f>O107*H107</f>
        <v>0</v>
      </c>
      <c r="Q107" s="214">
        <v>1.0900000000000001</v>
      </c>
      <c r="R107" s="214">
        <f>Q107*H107</f>
        <v>0.0654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142</v>
      </c>
      <c r="AT107" s="216" t="s">
        <v>137</v>
      </c>
      <c r="AU107" s="216" t="s">
        <v>83</v>
      </c>
      <c r="AY107" s="18" t="s">
        <v>134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81</v>
      </c>
      <c r="BK107" s="217">
        <f>ROUND(I107*H107,2)</f>
        <v>0</v>
      </c>
      <c r="BL107" s="18" t="s">
        <v>142</v>
      </c>
      <c r="BM107" s="216" t="s">
        <v>157</v>
      </c>
    </row>
    <row r="108" s="2" customFormat="1">
      <c r="A108" s="39"/>
      <c r="B108" s="40"/>
      <c r="C108" s="41"/>
      <c r="D108" s="218" t="s">
        <v>144</v>
      </c>
      <c r="E108" s="41"/>
      <c r="F108" s="219" t="s">
        <v>158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144</v>
      </c>
      <c r="AU108" s="18" t="s">
        <v>83</v>
      </c>
    </row>
    <row r="109" s="2" customFormat="1">
      <c r="A109" s="39"/>
      <c r="B109" s="40"/>
      <c r="C109" s="41"/>
      <c r="D109" s="223" t="s">
        <v>146</v>
      </c>
      <c r="E109" s="41"/>
      <c r="F109" s="224" t="s">
        <v>159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146</v>
      </c>
      <c r="AU109" s="18" t="s">
        <v>83</v>
      </c>
    </row>
    <row r="110" s="2" customFormat="1" ht="16.5" customHeight="1">
      <c r="A110" s="39"/>
      <c r="B110" s="40"/>
      <c r="C110" s="205" t="s">
        <v>142</v>
      </c>
      <c r="D110" s="205" t="s">
        <v>137</v>
      </c>
      <c r="E110" s="206" t="s">
        <v>160</v>
      </c>
      <c r="F110" s="207" t="s">
        <v>161</v>
      </c>
      <c r="G110" s="208" t="s">
        <v>140</v>
      </c>
      <c r="H110" s="209">
        <v>87.120000000000005</v>
      </c>
      <c r="I110" s="210"/>
      <c r="J110" s="211">
        <f>ROUND(I110*H110,2)</f>
        <v>0</v>
      </c>
      <c r="K110" s="207" t="s">
        <v>141</v>
      </c>
      <c r="L110" s="45"/>
      <c r="M110" s="212" t="s">
        <v>19</v>
      </c>
      <c r="N110" s="213" t="s">
        <v>44</v>
      </c>
      <c r="O110" s="85"/>
      <c r="P110" s="214">
        <f>O110*H110</f>
        <v>0</v>
      </c>
      <c r="Q110" s="214">
        <v>0.061719999999999997</v>
      </c>
      <c r="R110" s="214">
        <f>Q110*H110</f>
        <v>5.3770464000000002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142</v>
      </c>
      <c r="AT110" s="216" t="s">
        <v>137</v>
      </c>
      <c r="AU110" s="216" t="s">
        <v>83</v>
      </c>
      <c r="AY110" s="18" t="s">
        <v>134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81</v>
      </c>
      <c r="BK110" s="217">
        <f>ROUND(I110*H110,2)</f>
        <v>0</v>
      </c>
      <c r="BL110" s="18" t="s">
        <v>142</v>
      </c>
      <c r="BM110" s="216" t="s">
        <v>162</v>
      </c>
    </row>
    <row r="111" s="2" customFormat="1">
      <c r="A111" s="39"/>
      <c r="B111" s="40"/>
      <c r="C111" s="41"/>
      <c r="D111" s="218" t="s">
        <v>144</v>
      </c>
      <c r="E111" s="41"/>
      <c r="F111" s="219" t="s">
        <v>163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144</v>
      </c>
      <c r="AU111" s="18" t="s">
        <v>83</v>
      </c>
    </row>
    <row r="112" s="2" customFormat="1">
      <c r="A112" s="39"/>
      <c r="B112" s="40"/>
      <c r="C112" s="41"/>
      <c r="D112" s="223" t="s">
        <v>146</v>
      </c>
      <c r="E112" s="41"/>
      <c r="F112" s="224" t="s">
        <v>164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146</v>
      </c>
      <c r="AU112" s="18" t="s">
        <v>83</v>
      </c>
    </row>
    <row r="113" s="13" customFormat="1">
      <c r="A113" s="13"/>
      <c r="B113" s="225"/>
      <c r="C113" s="226"/>
      <c r="D113" s="218" t="s">
        <v>165</v>
      </c>
      <c r="E113" s="227" t="s">
        <v>19</v>
      </c>
      <c r="F113" s="228" t="s">
        <v>166</v>
      </c>
      <c r="G113" s="226"/>
      <c r="H113" s="229">
        <v>87.120000000000005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165</v>
      </c>
      <c r="AU113" s="235" t="s">
        <v>83</v>
      </c>
      <c r="AV113" s="13" t="s">
        <v>83</v>
      </c>
      <c r="AW113" s="13" t="s">
        <v>32</v>
      </c>
      <c r="AX113" s="13" t="s">
        <v>81</v>
      </c>
      <c r="AY113" s="235" t="s">
        <v>134</v>
      </c>
    </row>
    <row r="114" s="12" customFormat="1" ht="22.8" customHeight="1">
      <c r="A114" s="12"/>
      <c r="B114" s="189"/>
      <c r="C114" s="190"/>
      <c r="D114" s="191" t="s">
        <v>72</v>
      </c>
      <c r="E114" s="203" t="s">
        <v>142</v>
      </c>
      <c r="F114" s="203" t="s">
        <v>167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SUM(P115:P120)</f>
        <v>0</v>
      </c>
      <c r="Q114" s="197"/>
      <c r="R114" s="198">
        <f>SUM(R115:R120)</f>
        <v>0.14463000000000001</v>
      </c>
      <c r="S114" s="197"/>
      <c r="T114" s="199">
        <f>SUM(T115:T120)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81</v>
      </c>
      <c r="AT114" s="201" t="s">
        <v>72</v>
      </c>
      <c r="AU114" s="201" t="s">
        <v>81</v>
      </c>
      <c r="AY114" s="200" t="s">
        <v>134</v>
      </c>
      <c r="BK114" s="202">
        <f>SUM(BK115:BK120)</f>
        <v>0</v>
      </c>
    </row>
    <row r="115" s="2" customFormat="1" ht="21.75" customHeight="1">
      <c r="A115" s="39"/>
      <c r="B115" s="40"/>
      <c r="C115" s="205" t="s">
        <v>168</v>
      </c>
      <c r="D115" s="205" t="s">
        <v>137</v>
      </c>
      <c r="E115" s="206" t="s">
        <v>169</v>
      </c>
      <c r="F115" s="207" t="s">
        <v>170</v>
      </c>
      <c r="G115" s="208" t="s">
        <v>150</v>
      </c>
      <c r="H115" s="209">
        <v>1</v>
      </c>
      <c r="I115" s="210"/>
      <c r="J115" s="211">
        <f>ROUND(I115*H115,2)</f>
        <v>0</v>
      </c>
      <c r="K115" s="207" t="s">
        <v>141</v>
      </c>
      <c r="L115" s="45"/>
      <c r="M115" s="212" t="s">
        <v>19</v>
      </c>
      <c r="N115" s="213" t="s">
        <v>44</v>
      </c>
      <c r="O115" s="85"/>
      <c r="P115" s="214">
        <f>O115*H115</f>
        <v>0</v>
      </c>
      <c r="Q115" s="214">
        <v>0.053510000000000002</v>
      </c>
      <c r="R115" s="214">
        <f>Q115*H115</f>
        <v>0.053510000000000002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142</v>
      </c>
      <c r="AT115" s="216" t="s">
        <v>137</v>
      </c>
      <c r="AU115" s="216" t="s">
        <v>83</v>
      </c>
      <c r="AY115" s="18" t="s">
        <v>134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81</v>
      </c>
      <c r="BK115" s="217">
        <f>ROUND(I115*H115,2)</f>
        <v>0</v>
      </c>
      <c r="BL115" s="18" t="s">
        <v>142</v>
      </c>
      <c r="BM115" s="216" t="s">
        <v>171</v>
      </c>
    </row>
    <row r="116" s="2" customFormat="1">
      <c r="A116" s="39"/>
      <c r="B116" s="40"/>
      <c r="C116" s="41"/>
      <c r="D116" s="218" t="s">
        <v>144</v>
      </c>
      <c r="E116" s="41"/>
      <c r="F116" s="219" t="s">
        <v>172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144</v>
      </c>
      <c r="AU116" s="18" t="s">
        <v>83</v>
      </c>
    </row>
    <row r="117" s="2" customFormat="1">
      <c r="A117" s="39"/>
      <c r="B117" s="40"/>
      <c r="C117" s="41"/>
      <c r="D117" s="223" t="s">
        <v>146</v>
      </c>
      <c r="E117" s="41"/>
      <c r="F117" s="224" t="s">
        <v>173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146</v>
      </c>
      <c r="AU117" s="18" t="s">
        <v>83</v>
      </c>
    </row>
    <row r="118" s="2" customFormat="1" ht="16.5" customHeight="1">
      <c r="A118" s="39"/>
      <c r="B118" s="40"/>
      <c r="C118" s="205" t="s">
        <v>174</v>
      </c>
      <c r="D118" s="205" t="s">
        <v>137</v>
      </c>
      <c r="E118" s="206" t="s">
        <v>175</v>
      </c>
      <c r="F118" s="207" t="s">
        <v>176</v>
      </c>
      <c r="G118" s="208" t="s">
        <v>150</v>
      </c>
      <c r="H118" s="209">
        <v>4</v>
      </c>
      <c r="I118" s="210"/>
      <c r="J118" s="211">
        <f>ROUND(I118*H118,2)</f>
        <v>0</v>
      </c>
      <c r="K118" s="207" t="s">
        <v>141</v>
      </c>
      <c r="L118" s="45"/>
      <c r="M118" s="212" t="s">
        <v>19</v>
      </c>
      <c r="N118" s="213" t="s">
        <v>44</v>
      </c>
      <c r="O118" s="85"/>
      <c r="P118" s="214">
        <f>O118*H118</f>
        <v>0</v>
      </c>
      <c r="Q118" s="214">
        <v>0.022780000000000002</v>
      </c>
      <c r="R118" s="214">
        <f>Q118*H118</f>
        <v>0.091120000000000007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142</v>
      </c>
      <c r="AT118" s="216" t="s">
        <v>137</v>
      </c>
      <c r="AU118" s="216" t="s">
        <v>83</v>
      </c>
      <c r="AY118" s="18" t="s">
        <v>134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142</v>
      </c>
      <c r="BM118" s="216" t="s">
        <v>177</v>
      </c>
    </row>
    <row r="119" s="2" customFormat="1">
      <c r="A119" s="39"/>
      <c r="B119" s="40"/>
      <c r="C119" s="41"/>
      <c r="D119" s="218" t="s">
        <v>144</v>
      </c>
      <c r="E119" s="41"/>
      <c r="F119" s="219" t="s">
        <v>178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144</v>
      </c>
      <c r="AU119" s="18" t="s">
        <v>83</v>
      </c>
    </row>
    <row r="120" s="2" customFormat="1">
      <c r="A120" s="39"/>
      <c r="B120" s="40"/>
      <c r="C120" s="41"/>
      <c r="D120" s="223" t="s">
        <v>146</v>
      </c>
      <c r="E120" s="41"/>
      <c r="F120" s="224" t="s">
        <v>179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146</v>
      </c>
      <c r="AU120" s="18" t="s">
        <v>83</v>
      </c>
    </row>
    <row r="121" s="12" customFormat="1" ht="22.8" customHeight="1">
      <c r="A121" s="12"/>
      <c r="B121" s="189"/>
      <c r="C121" s="190"/>
      <c r="D121" s="191" t="s">
        <v>72</v>
      </c>
      <c r="E121" s="203" t="s">
        <v>174</v>
      </c>
      <c r="F121" s="203" t="s">
        <v>180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SUM(P122:P163)</f>
        <v>0</v>
      </c>
      <c r="Q121" s="197"/>
      <c r="R121" s="198">
        <f>SUM(R122:R163)</f>
        <v>14.749413600000002</v>
      </c>
      <c r="S121" s="197"/>
      <c r="T121" s="199">
        <f>SUM(T122:T163)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81</v>
      </c>
      <c r="AT121" s="201" t="s">
        <v>72</v>
      </c>
      <c r="AU121" s="201" t="s">
        <v>81</v>
      </c>
      <c r="AY121" s="200" t="s">
        <v>134</v>
      </c>
      <c r="BK121" s="202">
        <f>SUM(BK122:BK163)</f>
        <v>0</v>
      </c>
    </row>
    <row r="122" s="2" customFormat="1" ht="16.5" customHeight="1">
      <c r="A122" s="39"/>
      <c r="B122" s="40"/>
      <c r="C122" s="205" t="s">
        <v>181</v>
      </c>
      <c r="D122" s="205" t="s">
        <v>137</v>
      </c>
      <c r="E122" s="206" t="s">
        <v>182</v>
      </c>
      <c r="F122" s="207" t="s">
        <v>183</v>
      </c>
      <c r="G122" s="208" t="s">
        <v>140</v>
      </c>
      <c r="H122" s="209">
        <v>216</v>
      </c>
      <c r="I122" s="210"/>
      <c r="J122" s="211">
        <f>ROUND(I122*H122,2)</f>
        <v>0</v>
      </c>
      <c r="K122" s="207" t="s">
        <v>141</v>
      </c>
      <c r="L122" s="45"/>
      <c r="M122" s="212" t="s">
        <v>19</v>
      </c>
      <c r="N122" s="213" t="s">
        <v>44</v>
      </c>
      <c r="O122" s="85"/>
      <c r="P122" s="214">
        <f>O122*H122</f>
        <v>0</v>
      </c>
      <c r="Q122" s="214">
        <v>0.0073499999999999998</v>
      </c>
      <c r="R122" s="214">
        <f>Q122*H122</f>
        <v>1.5875999999999999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142</v>
      </c>
      <c r="AT122" s="216" t="s">
        <v>137</v>
      </c>
      <c r="AU122" s="216" t="s">
        <v>83</v>
      </c>
      <c r="AY122" s="18" t="s">
        <v>134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81</v>
      </c>
      <c r="BK122" s="217">
        <f>ROUND(I122*H122,2)</f>
        <v>0</v>
      </c>
      <c r="BL122" s="18" t="s">
        <v>142</v>
      </c>
      <c r="BM122" s="216" t="s">
        <v>184</v>
      </c>
    </row>
    <row r="123" s="2" customFormat="1">
      <c r="A123" s="39"/>
      <c r="B123" s="40"/>
      <c r="C123" s="41"/>
      <c r="D123" s="218" t="s">
        <v>144</v>
      </c>
      <c r="E123" s="41"/>
      <c r="F123" s="219" t="s">
        <v>185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144</v>
      </c>
      <c r="AU123" s="18" t="s">
        <v>83</v>
      </c>
    </row>
    <row r="124" s="2" customFormat="1">
      <c r="A124" s="39"/>
      <c r="B124" s="40"/>
      <c r="C124" s="41"/>
      <c r="D124" s="223" t="s">
        <v>146</v>
      </c>
      <c r="E124" s="41"/>
      <c r="F124" s="224" t="s">
        <v>186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146</v>
      </c>
      <c r="AU124" s="18" t="s">
        <v>83</v>
      </c>
    </row>
    <row r="125" s="13" customFormat="1">
      <c r="A125" s="13"/>
      <c r="B125" s="225"/>
      <c r="C125" s="226"/>
      <c r="D125" s="218" t="s">
        <v>165</v>
      </c>
      <c r="E125" s="227" t="s">
        <v>19</v>
      </c>
      <c r="F125" s="228" t="s">
        <v>187</v>
      </c>
      <c r="G125" s="226"/>
      <c r="H125" s="229">
        <v>216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165</v>
      </c>
      <c r="AU125" s="235" t="s">
        <v>83</v>
      </c>
      <c r="AV125" s="13" t="s">
        <v>83</v>
      </c>
      <c r="AW125" s="13" t="s">
        <v>32</v>
      </c>
      <c r="AX125" s="13" t="s">
        <v>81</v>
      </c>
      <c r="AY125" s="235" t="s">
        <v>134</v>
      </c>
    </row>
    <row r="126" s="2" customFormat="1" ht="16.5" customHeight="1">
      <c r="A126" s="39"/>
      <c r="B126" s="40"/>
      <c r="C126" s="205" t="s">
        <v>188</v>
      </c>
      <c r="D126" s="205" t="s">
        <v>137</v>
      </c>
      <c r="E126" s="206" t="s">
        <v>189</v>
      </c>
      <c r="F126" s="207" t="s">
        <v>190</v>
      </c>
      <c r="G126" s="208" t="s">
        <v>140</v>
      </c>
      <c r="H126" s="209">
        <v>216</v>
      </c>
      <c r="I126" s="210"/>
      <c r="J126" s="211">
        <f>ROUND(I126*H126,2)</f>
        <v>0</v>
      </c>
      <c r="K126" s="207" t="s">
        <v>141</v>
      </c>
      <c r="L126" s="45"/>
      <c r="M126" s="212" t="s">
        <v>19</v>
      </c>
      <c r="N126" s="213" t="s">
        <v>44</v>
      </c>
      <c r="O126" s="85"/>
      <c r="P126" s="214">
        <f>O126*H126</f>
        <v>0</v>
      </c>
      <c r="Q126" s="214">
        <v>0.027300000000000001</v>
      </c>
      <c r="R126" s="214">
        <f>Q126*H126</f>
        <v>5.8968000000000007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142</v>
      </c>
      <c r="AT126" s="216" t="s">
        <v>137</v>
      </c>
      <c r="AU126" s="216" t="s">
        <v>83</v>
      </c>
      <c r="AY126" s="18" t="s">
        <v>134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81</v>
      </c>
      <c r="BK126" s="217">
        <f>ROUND(I126*H126,2)</f>
        <v>0</v>
      </c>
      <c r="BL126" s="18" t="s">
        <v>142</v>
      </c>
      <c r="BM126" s="216" t="s">
        <v>191</v>
      </c>
    </row>
    <row r="127" s="2" customFormat="1">
      <c r="A127" s="39"/>
      <c r="B127" s="40"/>
      <c r="C127" s="41"/>
      <c r="D127" s="218" t="s">
        <v>144</v>
      </c>
      <c r="E127" s="41"/>
      <c r="F127" s="219" t="s">
        <v>192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144</v>
      </c>
      <c r="AU127" s="18" t="s">
        <v>83</v>
      </c>
    </row>
    <row r="128" s="2" customFormat="1">
      <c r="A128" s="39"/>
      <c r="B128" s="40"/>
      <c r="C128" s="41"/>
      <c r="D128" s="223" t="s">
        <v>146</v>
      </c>
      <c r="E128" s="41"/>
      <c r="F128" s="224" t="s">
        <v>193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146</v>
      </c>
      <c r="AU128" s="18" t="s">
        <v>83</v>
      </c>
    </row>
    <row r="129" s="2" customFormat="1" ht="16.5" customHeight="1">
      <c r="A129" s="39"/>
      <c r="B129" s="40"/>
      <c r="C129" s="205" t="s">
        <v>194</v>
      </c>
      <c r="D129" s="205" t="s">
        <v>137</v>
      </c>
      <c r="E129" s="206" t="s">
        <v>195</v>
      </c>
      <c r="F129" s="207" t="s">
        <v>196</v>
      </c>
      <c r="G129" s="208" t="s">
        <v>140</v>
      </c>
      <c r="H129" s="209">
        <v>216</v>
      </c>
      <c r="I129" s="210"/>
      <c r="J129" s="211">
        <f>ROUND(I129*H129,2)</f>
        <v>0</v>
      </c>
      <c r="K129" s="207" t="s">
        <v>141</v>
      </c>
      <c r="L129" s="45"/>
      <c r="M129" s="212" t="s">
        <v>19</v>
      </c>
      <c r="N129" s="213" t="s">
        <v>44</v>
      </c>
      <c r="O129" s="85"/>
      <c r="P129" s="214">
        <f>O129*H129</f>
        <v>0</v>
      </c>
      <c r="Q129" s="214">
        <v>0.010500000000000001</v>
      </c>
      <c r="R129" s="214">
        <f>Q129*H129</f>
        <v>2.2680000000000002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142</v>
      </c>
      <c r="AT129" s="216" t="s">
        <v>137</v>
      </c>
      <c r="AU129" s="216" t="s">
        <v>83</v>
      </c>
      <c r="AY129" s="18" t="s">
        <v>134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142</v>
      </c>
      <c r="BM129" s="216" t="s">
        <v>197</v>
      </c>
    </row>
    <row r="130" s="2" customFormat="1">
      <c r="A130" s="39"/>
      <c r="B130" s="40"/>
      <c r="C130" s="41"/>
      <c r="D130" s="218" t="s">
        <v>144</v>
      </c>
      <c r="E130" s="41"/>
      <c r="F130" s="219" t="s">
        <v>198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144</v>
      </c>
      <c r="AU130" s="18" t="s">
        <v>83</v>
      </c>
    </row>
    <row r="131" s="2" customFormat="1">
      <c r="A131" s="39"/>
      <c r="B131" s="40"/>
      <c r="C131" s="41"/>
      <c r="D131" s="223" t="s">
        <v>146</v>
      </c>
      <c r="E131" s="41"/>
      <c r="F131" s="224" t="s">
        <v>199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146</v>
      </c>
      <c r="AU131" s="18" t="s">
        <v>83</v>
      </c>
    </row>
    <row r="132" s="2" customFormat="1" ht="24.15" customHeight="1">
      <c r="A132" s="39"/>
      <c r="B132" s="40"/>
      <c r="C132" s="205" t="s">
        <v>200</v>
      </c>
      <c r="D132" s="205" t="s">
        <v>137</v>
      </c>
      <c r="E132" s="206" t="s">
        <v>201</v>
      </c>
      <c r="F132" s="207" t="s">
        <v>202</v>
      </c>
      <c r="G132" s="208" t="s">
        <v>140</v>
      </c>
      <c r="H132" s="209">
        <v>486.72000000000003</v>
      </c>
      <c r="I132" s="210"/>
      <c r="J132" s="211">
        <f>ROUND(I132*H132,2)</f>
        <v>0</v>
      </c>
      <c r="K132" s="207" t="s">
        <v>141</v>
      </c>
      <c r="L132" s="45"/>
      <c r="M132" s="212" t="s">
        <v>19</v>
      </c>
      <c r="N132" s="213" t="s">
        <v>44</v>
      </c>
      <c r="O132" s="85"/>
      <c r="P132" s="214">
        <f>O132*H132</f>
        <v>0</v>
      </c>
      <c r="Q132" s="214">
        <v>0.0043800000000000002</v>
      </c>
      <c r="R132" s="214">
        <f>Q132*H132</f>
        <v>2.1318336000000002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142</v>
      </c>
      <c r="AT132" s="216" t="s">
        <v>137</v>
      </c>
      <c r="AU132" s="216" t="s">
        <v>83</v>
      </c>
      <c r="AY132" s="18" t="s">
        <v>134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81</v>
      </c>
      <c r="BK132" s="217">
        <f>ROUND(I132*H132,2)</f>
        <v>0</v>
      </c>
      <c r="BL132" s="18" t="s">
        <v>142</v>
      </c>
      <c r="BM132" s="216" t="s">
        <v>203</v>
      </c>
    </row>
    <row r="133" s="2" customFormat="1">
      <c r="A133" s="39"/>
      <c r="B133" s="40"/>
      <c r="C133" s="41"/>
      <c r="D133" s="218" t="s">
        <v>144</v>
      </c>
      <c r="E133" s="41"/>
      <c r="F133" s="219" t="s">
        <v>202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144</v>
      </c>
      <c r="AU133" s="18" t="s">
        <v>83</v>
      </c>
    </row>
    <row r="134" s="2" customFormat="1">
      <c r="A134" s="39"/>
      <c r="B134" s="40"/>
      <c r="C134" s="41"/>
      <c r="D134" s="223" t="s">
        <v>146</v>
      </c>
      <c r="E134" s="41"/>
      <c r="F134" s="224" t="s">
        <v>204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146</v>
      </c>
      <c r="AU134" s="18" t="s">
        <v>83</v>
      </c>
    </row>
    <row r="135" s="13" customFormat="1">
      <c r="A135" s="13"/>
      <c r="B135" s="225"/>
      <c r="C135" s="226"/>
      <c r="D135" s="218" t="s">
        <v>165</v>
      </c>
      <c r="E135" s="227" t="s">
        <v>19</v>
      </c>
      <c r="F135" s="228" t="s">
        <v>205</v>
      </c>
      <c r="G135" s="226"/>
      <c r="H135" s="229">
        <v>486.72000000000003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165</v>
      </c>
      <c r="AU135" s="235" t="s">
        <v>83</v>
      </c>
      <c r="AV135" s="13" t="s">
        <v>83</v>
      </c>
      <c r="AW135" s="13" t="s">
        <v>32</v>
      </c>
      <c r="AX135" s="13" t="s">
        <v>81</v>
      </c>
      <c r="AY135" s="235" t="s">
        <v>134</v>
      </c>
    </row>
    <row r="136" s="2" customFormat="1" ht="16.5" customHeight="1">
      <c r="A136" s="39"/>
      <c r="B136" s="40"/>
      <c r="C136" s="205" t="s">
        <v>206</v>
      </c>
      <c r="D136" s="205" t="s">
        <v>137</v>
      </c>
      <c r="E136" s="206" t="s">
        <v>207</v>
      </c>
      <c r="F136" s="207" t="s">
        <v>208</v>
      </c>
      <c r="G136" s="208" t="s">
        <v>140</v>
      </c>
      <c r="H136" s="209">
        <v>374.39999999999998</v>
      </c>
      <c r="I136" s="210"/>
      <c r="J136" s="211">
        <f>ROUND(I136*H136,2)</f>
        <v>0</v>
      </c>
      <c r="K136" s="207" t="s">
        <v>141</v>
      </c>
      <c r="L136" s="45"/>
      <c r="M136" s="212" t="s">
        <v>19</v>
      </c>
      <c r="N136" s="213" t="s">
        <v>44</v>
      </c>
      <c r="O136" s="85"/>
      <c r="P136" s="214">
        <f>O136*H136</f>
        <v>0</v>
      </c>
      <c r="Q136" s="214">
        <v>0.0040000000000000001</v>
      </c>
      <c r="R136" s="214">
        <f>Q136*H136</f>
        <v>1.4976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142</v>
      </c>
      <c r="AT136" s="216" t="s">
        <v>137</v>
      </c>
      <c r="AU136" s="216" t="s">
        <v>83</v>
      </c>
      <c r="AY136" s="18" t="s">
        <v>134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142</v>
      </c>
      <c r="BM136" s="216" t="s">
        <v>209</v>
      </c>
    </row>
    <row r="137" s="2" customFormat="1">
      <c r="A137" s="39"/>
      <c r="B137" s="40"/>
      <c r="C137" s="41"/>
      <c r="D137" s="218" t="s">
        <v>144</v>
      </c>
      <c r="E137" s="41"/>
      <c r="F137" s="219" t="s">
        <v>210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144</v>
      </c>
      <c r="AU137" s="18" t="s">
        <v>83</v>
      </c>
    </row>
    <row r="138" s="2" customFormat="1">
      <c r="A138" s="39"/>
      <c r="B138" s="40"/>
      <c r="C138" s="41"/>
      <c r="D138" s="223" t="s">
        <v>146</v>
      </c>
      <c r="E138" s="41"/>
      <c r="F138" s="224" t="s">
        <v>211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146</v>
      </c>
      <c r="AU138" s="18" t="s">
        <v>83</v>
      </c>
    </row>
    <row r="139" s="13" customFormat="1">
      <c r="A139" s="13"/>
      <c r="B139" s="225"/>
      <c r="C139" s="226"/>
      <c r="D139" s="218" t="s">
        <v>165</v>
      </c>
      <c r="E139" s="227" t="s">
        <v>19</v>
      </c>
      <c r="F139" s="228" t="s">
        <v>212</v>
      </c>
      <c r="G139" s="226"/>
      <c r="H139" s="229">
        <v>374.39999999999998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165</v>
      </c>
      <c r="AU139" s="235" t="s">
        <v>83</v>
      </c>
      <c r="AV139" s="13" t="s">
        <v>83</v>
      </c>
      <c r="AW139" s="13" t="s">
        <v>32</v>
      </c>
      <c r="AX139" s="13" t="s">
        <v>81</v>
      </c>
      <c r="AY139" s="235" t="s">
        <v>134</v>
      </c>
    </row>
    <row r="140" s="2" customFormat="1" ht="16.5" customHeight="1">
      <c r="A140" s="39"/>
      <c r="B140" s="40"/>
      <c r="C140" s="205" t="s">
        <v>8</v>
      </c>
      <c r="D140" s="205" t="s">
        <v>137</v>
      </c>
      <c r="E140" s="206" t="s">
        <v>213</v>
      </c>
      <c r="F140" s="207" t="s">
        <v>214</v>
      </c>
      <c r="G140" s="208" t="s">
        <v>150</v>
      </c>
      <c r="H140" s="209">
        <v>12</v>
      </c>
      <c r="I140" s="210"/>
      <c r="J140" s="211">
        <f>ROUND(I140*H140,2)</f>
        <v>0</v>
      </c>
      <c r="K140" s="207" t="s">
        <v>141</v>
      </c>
      <c r="L140" s="45"/>
      <c r="M140" s="212" t="s">
        <v>19</v>
      </c>
      <c r="N140" s="213" t="s">
        <v>44</v>
      </c>
      <c r="O140" s="85"/>
      <c r="P140" s="214">
        <f>O140*H140</f>
        <v>0</v>
      </c>
      <c r="Q140" s="214">
        <v>0.01</v>
      </c>
      <c r="R140" s="214">
        <f>Q140*H140</f>
        <v>0.12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142</v>
      </c>
      <c r="AT140" s="216" t="s">
        <v>137</v>
      </c>
      <c r="AU140" s="216" t="s">
        <v>83</v>
      </c>
      <c r="AY140" s="18" t="s">
        <v>134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81</v>
      </c>
      <c r="BK140" s="217">
        <f>ROUND(I140*H140,2)</f>
        <v>0</v>
      </c>
      <c r="BL140" s="18" t="s">
        <v>142</v>
      </c>
      <c r="BM140" s="216" t="s">
        <v>215</v>
      </c>
    </row>
    <row r="141" s="2" customFormat="1">
      <c r="A141" s="39"/>
      <c r="B141" s="40"/>
      <c r="C141" s="41"/>
      <c r="D141" s="218" t="s">
        <v>144</v>
      </c>
      <c r="E141" s="41"/>
      <c r="F141" s="219" t="s">
        <v>216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144</v>
      </c>
      <c r="AU141" s="18" t="s">
        <v>83</v>
      </c>
    </row>
    <row r="142" s="2" customFormat="1">
      <c r="A142" s="39"/>
      <c r="B142" s="40"/>
      <c r="C142" s="41"/>
      <c r="D142" s="223" t="s">
        <v>146</v>
      </c>
      <c r="E142" s="41"/>
      <c r="F142" s="224" t="s">
        <v>217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146</v>
      </c>
      <c r="AU142" s="18" t="s">
        <v>83</v>
      </c>
    </row>
    <row r="143" s="2" customFormat="1" ht="16.5" customHeight="1">
      <c r="A143" s="39"/>
      <c r="B143" s="40"/>
      <c r="C143" s="236" t="s">
        <v>218</v>
      </c>
      <c r="D143" s="236" t="s">
        <v>219</v>
      </c>
      <c r="E143" s="237" t="s">
        <v>220</v>
      </c>
      <c r="F143" s="238" t="s">
        <v>221</v>
      </c>
      <c r="G143" s="239" t="s">
        <v>150</v>
      </c>
      <c r="H143" s="240">
        <v>1</v>
      </c>
      <c r="I143" s="241"/>
      <c r="J143" s="242">
        <f>ROUND(I143*H143,2)</f>
        <v>0</v>
      </c>
      <c r="K143" s="238" t="s">
        <v>141</v>
      </c>
      <c r="L143" s="243"/>
      <c r="M143" s="244" t="s">
        <v>19</v>
      </c>
      <c r="N143" s="245" t="s">
        <v>44</v>
      </c>
      <c r="O143" s="85"/>
      <c r="P143" s="214">
        <f>O143*H143</f>
        <v>0</v>
      </c>
      <c r="Q143" s="214">
        <v>0.012489999999999999</v>
      </c>
      <c r="R143" s="214">
        <f>Q143*H143</f>
        <v>0.012489999999999999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188</v>
      </c>
      <c r="AT143" s="216" t="s">
        <v>219</v>
      </c>
      <c r="AU143" s="216" t="s">
        <v>83</v>
      </c>
      <c r="AY143" s="18" t="s">
        <v>134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81</v>
      </c>
      <c r="BK143" s="217">
        <f>ROUND(I143*H143,2)</f>
        <v>0</v>
      </c>
      <c r="BL143" s="18" t="s">
        <v>142</v>
      </c>
      <c r="BM143" s="216" t="s">
        <v>222</v>
      </c>
    </row>
    <row r="144" s="2" customFormat="1">
      <c r="A144" s="39"/>
      <c r="B144" s="40"/>
      <c r="C144" s="41"/>
      <c r="D144" s="218" t="s">
        <v>144</v>
      </c>
      <c r="E144" s="41"/>
      <c r="F144" s="219" t="s">
        <v>221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144</v>
      </c>
      <c r="AU144" s="18" t="s">
        <v>83</v>
      </c>
    </row>
    <row r="145" s="2" customFormat="1">
      <c r="A145" s="39"/>
      <c r="B145" s="40"/>
      <c r="C145" s="41"/>
      <c r="D145" s="218" t="s">
        <v>223</v>
      </c>
      <c r="E145" s="41"/>
      <c r="F145" s="246" t="s">
        <v>224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223</v>
      </c>
      <c r="AU145" s="18" t="s">
        <v>83</v>
      </c>
    </row>
    <row r="146" s="2" customFormat="1" ht="16.5" customHeight="1">
      <c r="A146" s="39"/>
      <c r="B146" s="40"/>
      <c r="C146" s="236" t="s">
        <v>225</v>
      </c>
      <c r="D146" s="236" t="s">
        <v>219</v>
      </c>
      <c r="E146" s="237" t="s">
        <v>226</v>
      </c>
      <c r="F146" s="238" t="s">
        <v>227</v>
      </c>
      <c r="G146" s="239" t="s">
        <v>150</v>
      </c>
      <c r="H146" s="240">
        <v>1</v>
      </c>
      <c r="I146" s="241"/>
      <c r="J146" s="242">
        <f>ROUND(I146*H146,2)</f>
        <v>0</v>
      </c>
      <c r="K146" s="238" t="s">
        <v>141</v>
      </c>
      <c r="L146" s="243"/>
      <c r="M146" s="244" t="s">
        <v>19</v>
      </c>
      <c r="N146" s="245" t="s">
        <v>44</v>
      </c>
      <c r="O146" s="85"/>
      <c r="P146" s="214">
        <f>O146*H146</f>
        <v>0</v>
      </c>
      <c r="Q146" s="214">
        <v>0.01325</v>
      </c>
      <c r="R146" s="214">
        <f>Q146*H146</f>
        <v>0.01325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188</v>
      </c>
      <c r="AT146" s="216" t="s">
        <v>219</v>
      </c>
      <c r="AU146" s="216" t="s">
        <v>83</v>
      </c>
      <c r="AY146" s="18" t="s">
        <v>134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142</v>
      </c>
      <c r="BM146" s="216" t="s">
        <v>228</v>
      </c>
    </row>
    <row r="147" s="2" customFormat="1">
      <c r="A147" s="39"/>
      <c r="B147" s="40"/>
      <c r="C147" s="41"/>
      <c r="D147" s="218" t="s">
        <v>144</v>
      </c>
      <c r="E147" s="41"/>
      <c r="F147" s="219" t="s">
        <v>227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144</v>
      </c>
      <c r="AU147" s="18" t="s">
        <v>83</v>
      </c>
    </row>
    <row r="148" s="2" customFormat="1">
      <c r="A148" s="39"/>
      <c r="B148" s="40"/>
      <c r="C148" s="41"/>
      <c r="D148" s="218" t="s">
        <v>223</v>
      </c>
      <c r="E148" s="41"/>
      <c r="F148" s="246" t="s">
        <v>224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223</v>
      </c>
      <c r="AU148" s="18" t="s">
        <v>83</v>
      </c>
    </row>
    <row r="149" s="2" customFormat="1" ht="24.15" customHeight="1">
      <c r="A149" s="39"/>
      <c r="B149" s="40"/>
      <c r="C149" s="236" t="s">
        <v>229</v>
      </c>
      <c r="D149" s="236" t="s">
        <v>219</v>
      </c>
      <c r="E149" s="237" t="s">
        <v>230</v>
      </c>
      <c r="F149" s="238" t="s">
        <v>231</v>
      </c>
      <c r="G149" s="239" t="s">
        <v>150</v>
      </c>
      <c r="H149" s="240">
        <v>2</v>
      </c>
      <c r="I149" s="241"/>
      <c r="J149" s="242">
        <f>ROUND(I149*H149,2)</f>
        <v>0</v>
      </c>
      <c r="K149" s="238" t="s">
        <v>141</v>
      </c>
      <c r="L149" s="243"/>
      <c r="M149" s="244" t="s">
        <v>19</v>
      </c>
      <c r="N149" s="245" t="s">
        <v>44</v>
      </c>
      <c r="O149" s="85"/>
      <c r="P149" s="214">
        <f>O149*H149</f>
        <v>0</v>
      </c>
      <c r="Q149" s="214">
        <v>0.016240000000000001</v>
      </c>
      <c r="R149" s="214">
        <f>Q149*H149</f>
        <v>0.032480000000000002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188</v>
      </c>
      <c r="AT149" s="216" t="s">
        <v>219</v>
      </c>
      <c r="AU149" s="216" t="s">
        <v>83</v>
      </c>
      <c r="AY149" s="18" t="s">
        <v>134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81</v>
      </c>
      <c r="BK149" s="217">
        <f>ROUND(I149*H149,2)</f>
        <v>0</v>
      </c>
      <c r="BL149" s="18" t="s">
        <v>142</v>
      </c>
      <c r="BM149" s="216" t="s">
        <v>232</v>
      </c>
    </row>
    <row r="150" s="2" customFormat="1">
      <c r="A150" s="39"/>
      <c r="B150" s="40"/>
      <c r="C150" s="41"/>
      <c r="D150" s="218" t="s">
        <v>144</v>
      </c>
      <c r="E150" s="41"/>
      <c r="F150" s="219" t="s">
        <v>231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144</v>
      </c>
      <c r="AU150" s="18" t="s">
        <v>83</v>
      </c>
    </row>
    <row r="151" s="2" customFormat="1">
      <c r="A151" s="39"/>
      <c r="B151" s="40"/>
      <c r="C151" s="41"/>
      <c r="D151" s="218" t="s">
        <v>223</v>
      </c>
      <c r="E151" s="41"/>
      <c r="F151" s="246" t="s">
        <v>224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223</v>
      </c>
      <c r="AU151" s="18" t="s">
        <v>83</v>
      </c>
    </row>
    <row r="152" s="2" customFormat="1" ht="16.5" customHeight="1">
      <c r="A152" s="39"/>
      <c r="B152" s="40"/>
      <c r="C152" s="236" t="s">
        <v>233</v>
      </c>
      <c r="D152" s="236" t="s">
        <v>219</v>
      </c>
      <c r="E152" s="237" t="s">
        <v>234</v>
      </c>
      <c r="F152" s="238" t="s">
        <v>235</v>
      </c>
      <c r="G152" s="239" t="s">
        <v>150</v>
      </c>
      <c r="H152" s="240">
        <v>3</v>
      </c>
      <c r="I152" s="241"/>
      <c r="J152" s="242">
        <f>ROUND(I152*H152,2)</f>
        <v>0</v>
      </c>
      <c r="K152" s="238" t="s">
        <v>141</v>
      </c>
      <c r="L152" s="243"/>
      <c r="M152" s="244" t="s">
        <v>19</v>
      </c>
      <c r="N152" s="245" t="s">
        <v>44</v>
      </c>
      <c r="O152" s="85"/>
      <c r="P152" s="214">
        <f>O152*H152</f>
        <v>0</v>
      </c>
      <c r="Q152" s="214">
        <v>0.01272</v>
      </c>
      <c r="R152" s="214">
        <f>Q152*H152</f>
        <v>0.038159999999999999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188</v>
      </c>
      <c r="AT152" s="216" t="s">
        <v>219</v>
      </c>
      <c r="AU152" s="216" t="s">
        <v>83</v>
      </c>
      <c r="AY152" s="18" t="s">
        <v>134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81</v>
      </c>
      <c r="BK152" s="217">
        <f>ROUND(I152*H152,2)</f>
        <v>0</v>
      </c>
      <c r="BL152" s="18" t="s">
        <v>142</v>
      </c>
      <c r="BM152" s="216" t="s">
        <v>236</v>
      </c>
    </row>
    <row r="153" s="2" customFormat="1">
      <c r="A153" s="39"/>
      <c r="B153" s="40"/>
      <c r="C153" s="41"/>
      <c r="D153" s="218" t="s">
        <v>144</v>
      </c>
      <c r="E153" s="41"/>
      <c r="F153" s="219" t="s">
        <v>235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144</v>
      </c>
      <c r="AU153" s="18" t="s">
        <v>83</v>
      </c>
    </row>
    <row r="154" s="2" customFormat="1">
      <c r="A154" s="39"/>
      <c r="B154" s="40"/>
      <c r="C154" s="41"/>
      <c r="D154" s="218" t="s">
        <v>223</v>
      </c>
      <c r="E154" s="41"/>
      <c r="F154" s="246" t="s">
        <v>224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223</v>
      </c>
      <c r="AU154" s="18" t="s">
        <v>83</v>
      </c>
    </row>
    <row r="155" s="2" customFormat="1" ht="16.5" customHeight="1">
      <c r="A155" s="39"/>
      <c r="B155" s="40"/>
      <c r="C155" s="205" t="s">
        <v>237</v>
      </c>
      <c r="D155" s="205" t="s">
        <v>137</v>
      </c>
      <c r="E155" s="206" t="s">
        <v>238</v>
      </c>
      <c r="F155" s="207" t="s">
        <v>239</v>
      </c>
      <c r="G155" s="208" t="s">
        <v>240</v>
      </c>
      <c r="H155" s="209">
        <v>22.399999999999999</v>
      </c>
      <c r="I155" s="210"/>
      <c r="J155" s="211">
        <f>ROUND(I155*H155,2)</f>
        <v>0</v>
      </c>
      <c r="K155" s="207" t="s">
        <v>141</v>
      </c>
      <c r="L155" s="45"/>
      <c r="M155" s="212" t="s">
        <v>19</v>
      </c>
      <c r="N155" s="213" t="s">
        <v>44</v>
      </c>
      <c r="O155" s="85"/>
      <c r="P155" s="214">
        <f>O155*H155</f>
        <v>0</v>
      </c>
      <c r="Q155" s="214">
        <v>0.0015</v>
      </c>
      <c r="R155" s="214">
        <f>Q155*H155</f>
        <v>0.033599999999999998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142</v>
      </c>
      <c r="AT155" s="216" t="s">
        <v>137</v>
      </c>
      <c r="AU155" s="216" t="s">
        <v>83</v>
      </c>
      <c r="AY155" s="18" t="s">
        <v>134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81</v>
      </c>
      <c r="BK155" s="217">
        <f>ROUND(I155*H155,2)</f>
        <v>0</v>
      </c>
      <c r="BL155" s="18" t="s">
        <v>142</v>
      </c>
      <c r="BM155" s="216" t="s">
        <v>241</v>
      </c>
    </row>
    <row r="156" s="2" customFormat="1">
      <c r="A156" s="39"/>
      <c r="B156" s="40"/>
      <c r="C156" s="41"/>
      <c r="D156" s="218" t="s">
        <v>144</v>
      </c>
      <c r="E156" s="41"/>
      <c r="F156" s="219" t="s">
        <v>242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144</v>
      </c>
      <c r="AU156" s="18" t="s">
        <v>83</v>
      </c>
    </row>
    <row r="157" s="2" customFormat="1">
      <c r="A157" s="39"/>
      <c r="B157" s="40"/>
      <c r="C157" s="41"/>
      <c r="D157" s="223" t="s">
        <v>146</v>
      </c>
      <c r="E157" s="41"/>
      <c r="F157" s="224" t="s">
        <v>243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83</v>
      </c>
    </row>
    <row r="158" s="2" customFormat="1" ht="16.5" customHeight="1">
      <c r="A158" s="39"/>
      <c r="B158" s="40"/>
      <c r="C158" s="205" t="s">
        <v>244</v>
      </c>
      <c r="D158" s="205" t="s">
        <v>137</v>
      </c>
      <c r="E158" s="206" t="s">
        <v>245</v>
      </c>
      <c r="F158" s="207" t="s">
        <v>246</v>
      </c>
      <c r="G158" s="208" t="s">
        <v>150</v>
      </c>
      <c r="H158" s="209">
        <v>5</v>
      </c>
      <c r="I158" s="210"/>
      <c r="J158" s="211">
        <f>ROUND(I158*H158,2)</f>
        <v>0</v>
      </c>
      <c r="K158" s="207" t="s">
        <v>141</v>
      </c>
      <c r="L158" s="45"/>
      <c r="M158" s="212" t="s">
        <v>19</v>
      </c>
      <c r="N158" s="213" t="s">
        <v>44</v>
      </c>
      <c r="O158" s="85"/>
      <c r="P158" s="214">
        <f>O158*H158</f>
        <v>0</v>
      </c>
      <c r="Q158" s="214">
        <v>0.04684</v>
      </c>
      <c r="R158" s="214">
        <f>Q158*H158</f>
        <v>0.23419999999999999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142</v>
      </c>
      <c r="AT158" s="216" t="s">
        <v>137</v>
      </c>
      <c r="AU158" s="216" t="s">
        <v>83</v>
      </c>
      <c r="AY158" s="18" t="s">
        <v>134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81</v>
      </c>
      <c r="BK158" s="217">
        <f>ROUND(I158*H158,2)</f>
        <v>0</v>
      </c>
      <c r="BL158" s="18" t="s">
        <v>142</v>
      </c>
      <c r="BM158" s="216" t="s">
        <v>247</v>
      </c>
    </row>
    <row r="159" s="2" customFormat="1">
      <c r="A159" s="39"/>
      <c r="B159" s="40"/>
      <c r="C159" s="41"/>
      <c r="D159" s="218" t="s">
        <v>144</v>
      </c>
      <c r="E159" s="41"/>
      <c r="F159" s="219" t="s">
        <v>248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144</v>
      </c>
      <c r="AU159" s="18" t="s">
        <v>83</v>
      </c>
    </row>
    <row r="160" s="2" customFormat="1">
      <c r="A160" s="39"/>
      <c r="B160" s="40"/>
      <c r="C160" s="41"/>
      <c r="D160" s="223" t="s">
        <v>146</v>
      </c>
      <c r="E160" s="41"/>
      <c r="F160" s="224" t="s">
        <v>249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146</v>
      </c>
      <c r="AU160" s="18" t="s">
        <v>83</v>
      </c>
    </row>
    <row r="161" s="2" customFormat="1" ht="16.5" customHeight="1">
      <c r="A161" s="39"/>
      <c r="B161" s="40"/>
      <c r="C161" s="205" t="s">
        <v>250</v>
      </c>
      <c r="D161" s="205" t="s">
        <v>137</v>
      </c>
      <c r="E161" s="206" t="s">
        <v>251</v>
      </c>
      <c r="F161" s="207" t="s">
        <v>252</v>
      </c>
      <c r="G161" s="208" t="s">
        <v>150</v>
      </c>
      <c r="H161" s="209">
        <v>2</v>
      </c>
      <c r="I161" s="210"/>
      <c r="J161" s="211">
        <f>ROUND(I161*H161,2)</f>
        <v>0</v>
      </c>
      <c r="K161" s="207" t="s">
        <v>253</v>
      </c>
      <c r="L161" s="45"/>
      <c r="M161" s="212" t="s">
        <v>19</v>
      </c>
      <c r="N161" s="213" t="s">
        <v>44</v>
      </c>
      <c r="O161" s="85"/>
      <c r="P161" s="214">
        <f>O161*H161</f>
        <v>0</v>
      </c>
      <c r="Q161" s="214">
        <v>0.44169999999999998</v>
      </c>
      <c r="R161" s="214">
        <f>Q161*H161</f>
        <v>0.88339999999999996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142</v>
      </c>
      <c r="AT161" s="216" t="s">
        <v>137</v>
      </c>
      <c r="AU161" s="216" t="s">
        <v>83</v>
      </c>
      <c r="AY161" s="18" t="s">
        <v>134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81</v>
      </c>
      <c r="BK161" s="217">
        <f>ROUND(I161*H161,2)</f>
        <v>0</v>
      </c>
      <c r="BL161" s="18" t="s">
        <v>142</v>
      </c>
      <c r="BM161" s="216" t="s">
        <v>254</v>
      </c>
    </row>
    <row r="162" s="2" customFormat="1">
      <c r="A162" s="39"/>
      <c r="B162" s="40"/>
      <c r="C162" s="41"/>
      <c r="D162" s="218" t="s">
        <v>144</v>
      </c>
      <c r="E162" s="41"/>
      <c r="F162" s="219" t="s">
        <v>255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144</v>
      </c>
      <c r="AU162" s="18" t="s">
        <v>83</v>
      </c>
    </row>
    <row r="163" s="2" customFormat="1">
      <c r="A163" s="39"/>
      <c r="B163" s="40"/>
      <c r="C163" s="41"/>
      <c r="D163" s="223" t="s">
        <v>146</v>
      </c>
      <c r="E163" s="41"/>
      <c r="F163" s="224" t="s">
        <v>256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146</v>
      </c>
      <c r="AU163" s="18" t="s">
        <v>83</v>
      </c>
    </row>
    <row r="164" s="12" customFormat="1" ht="22.8" customHeight="1">
      <c r="A164" s="12"/>
      <c r="B164" s="189"/>
      <c r="C164" s="190"/>
      <c r="D164" s="191" t="s">
        <v>72</v>
      </c>
      <c r="E164" s="203" t="s">
        <v>194</v>
      </c>
      <c r="F164" s="203" t="s">
        <v>257</v>
      </c>
      <c r="G164" s="190"/>
      <c r="H164" s="190"/>
      <c r="I164" s="193"/>
      <c r="J164" s="204">
        <f>BK164</f>
        <v>0</v>
      </c>
      <c r="K164" s="190"/>
      <c r="L164" s="195"/>
      <c r="M164" s="196"/>
      <c r="N164" s="197"/>
      <c r="O164" s="197"/>
      <c r="P164" s="198">
        <f>SUM(P165:P190)</f>
        <v>0</v>
      </c>
      <c r="Q164" s="197"/>
      <c r="R164" s="198">
        <f>SUM(R165:R190)</f>
        <v>3.0946419999999999</v>
      </c>
      <c r="S164" s="197"/>
      <c r="T164" s="199">
        <f>SUM(T165:T190)</f>
        <v>29.122631999999999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0" t="s">
        <v>81</v>
      </c>
      <c r="AT164" s="201" t="s">
        <v>72</v>
      </c>
      <c r="AU164" s="201" t="s">
        <v>81</v>
      </c>
      <c r="AY164" s="200" t="s">
        <v>134</v>
      </c>
      <c r="BK164" s="202">
        <f>SUM(BK165:BK190)</f>
        <v>0</v>
      </c>
    </row>
    <row r="165" s="2" customFormat="1" ht="21.75" customHeight="1">
      <c r="A165" s="39"/>
      <c r="B165" s="40"/>
      <c r="C165" s="205" t="s">
        <v>258</v>
      </c>
      <c r="D165" s="205" t="s">
        <v>137</v>
      </c>
      <c r="E165" s="206" t="s">
        <v>259</v>
      </c>
      <c r="F165" s="207" t="s">
        <v>260</v>
      </c>
      <c r="G165" s="208" t="s">
        <v>140</v>
      </c>
      <c r="H165" s="209">
        <v>81.400000000000006</v>
      </c>
      <c r="I165" s="210"/>
      <c r="J165" s="211">
        <f>ROUND(I165*H165,2)</f>
        <v>0</v>
      </c>
      <c r="K165" s="207" t="s">
        <v>141</v>
      </c>
      <c r="L165" s="45"/>
      <c r="M165" s="212" t="s">
        <v>19</v>
      </c>
      <c r="N165" s="213" t="s">
        <v>44</v>
      </c>
      <c r="O165" s="85"/>
      <c r="P165" s="214">
        <f>O165*H165</f>
        <v>0</v>
      </c>
      <c r="Q165" s="214">
        <v>0.00012999999999999999</v>
      </c>
      <c r="R165" s="214">
        <f>Q165*H165</f>
        <v>0.010581999999999999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142</v>
      </c>
      <c r="AT165" s="216" t="s">
        <v>137</v>
      </c>
      <c r="AU165" s="216" t="s">
        <v>83</v>
      </c>
      <c r="AY165" s="18" t="s">
        <v>134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81</v>
      </c>
      <c r="BK165" s="217">
        <f>ROUND(I165*H165,2)</f>
        <v>0</v>
      </c>
      <c r="BL165" s="18" t="s">
        <v>142</v>
      </c>
      <c r="BM165" s="216" t="s">
        <v>261</v>
      </c>
    </row>
    <row r="166" s="2" customFormat="1">
      <c r="A166" s="39"/>
      <c r="B166" s="40"/>
      <c r="C166" s="41"/>
      <c r="D166" s="218" t="s">
        <v>144</v>
      </c>
      <c r="E166" s="41"/>
      <c r="F166" s="219" t="s">
        <v>262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144</v>
      </c>
      <c r="AU166" s="18" t="s">
        <v>83</v>
      </c>
    </row>
    <row r="167" s="2" customFormat="1">
      <c r="A167" s="39"/>
      <c r="B167" s="40"/>
      <c r="C167" s="41"/>
      <c r="D167" s="223" t="s">
        <v>146</v>
      </c>
      <c r="E167" s="41"/>
      <c r="F167" s="224" t="s">
        <v>263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146</v>
      </c>
      <c r="AU167" s="18" t="s">
        <v>83</v>
      </c>
    </row>
    <row r="168" s="2" customFormat="1" ht="16.5" customHeight="1">
      <c r="A168" s="39"/>
      <c r="B168" s="40"/>
      <c r="C168" s="205" t="s">
        <v>264</v>
      </c>
      <c r="D168" s="205" t="s">
        <v>137</v>
      </c>
      <c r="E168" s="206" t="s">
        <v>265</v>
      </c>
      <c r="F168" s="207" t="s">
        <v>266</v>
      </c>
      <c r="G168" s="208" t="s">
        <v>140</v>
      </c>
      <c r="H168" s="209">
        <v>73.512</v>
      </c>
      <c r="I168" s="210"/>
      <c r="J168" s="211">
        <f>ROUND(I168*H168,2)</f>
        <v>0</v>
      </c>
      <c r="K168" s="207" t="s">
        <v>141</v>
      </c>
      <c r="L168" s="45"/>
      <c r="M168" s="212" t="s">
        <v>19</v>
      </c>
      <c r="N168" s="213" t="s">
        <v>44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0.26100000000000001</v>
      </c>
      <c r="T168" s="215">
        <f>S168*H168</f>
        <v>19.186631999999999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142</v>
      </c>
      <c r="AT168" s="216" t="s">
        <v>137</v>
      </c>
      <c r="AU168" s="216" t="s">
        <v>83</v>
      </c>
      <c r="AY168" s="18" t="s">
        <v>134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81</v>
      </c>
      <c r="BK168" s="217">
        <f>ROUND(I168*H168,2)</f>
        <v>0</v>
      </c>
      <c r="BL168" s="18" t="s">
        <v>142</v>
      </c>
      <c r="BM168" s="216" t="s">
        <v>267</v>
      </c>
    </row>
    <row r="169" s="2" customFormat="1">
      <c r="A169" s="39"/>
      <c r="B169" s="40"/>
      <c r="C169" s="41"/>
      <c r="D169" s="218" t="s">
        <v>144</v>
      </c>
      <c r="E169" s="41"/>
      <c r="F169" s="219" t="s">
        <v>268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144</v>
      </c>
      <c r="AU169" s="18" t="s">
        <v>83</v>
      </c>
    </row>
    <row r="170" s="2" customFormat="1">
      <c r="A170" s="39"/>
      <c r="B170" s="40"/>
      <c r="C170" s="41"/>
      <c r="D170" s="223" t="s">
        <v>146</v>
      </c>
      <c r="E170" s="41"/>
      <c r="F170" s="224" t="s">
        <v>269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146</v>
      </c>
      <c r="AU170" s="18" t="s">
        <v>83</v>
      </c>
    </row>
    <row r="171" s="13" customFormat="1">
      <c r="A171" s="13"/>
      <c r="B171" s="225"/>
      <c r="C171" s="226"/>
      <c r="D171" s="218" t="s">
        <v>165</v>
      </c>
      <c r="E171" s="227" t="s">
        <v>19</v>
      </c>
      <c r="F171" s="228" t="s">
        <v>270</v>
      </c>
      <c r="G171" s="226"/>
      <c r="H171" s="229">
        <v>73.512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165</v>
      </c>
      <c r="AU171" s="235" t="s">
        <v>83</v>
      </c>
      <c r="AV171" s="13" t="s">
        <v>83</v>
      </c>
      <c r="AW171" s="13" t="s">
        <v>32</v>
      </c>
      <c r="AX171" s="13" t="s">
        <v>81</v>
      </c>
      <c r="AY171" s="235" t="s">
        <v>134</v>
      </c>
    </row>
    <row r="172" s="2" customFormat="1" ht="16.5" customHeight="1">
      <c r="A172" s="39"/>
      <c r="B172" s="40"/>
      <c r="C172" s="205" t="s">
        <v>7</v>
      </c>
      <c r="D172" s="205" t="s">
        <v>137</v>
      </c>
      <c r="E172" s="206" t="s">
        <v>271</v>
      </c>
      <c r="F172" s="207" t="s">
        <v>272</v>
      </c>
      <c r="G172" s="208" t="s">
        <v>140</v>
      </c>
      <c r="H172" s="209">
        <v>81.400000000000006</v>
      </c>
      <c r="I172" s="210"/>
      <c r="J172" s="211">
        <f>ROUND(I172*H172,2)</f>
        <v>0</v>
      </c>
      <c r="K172" s="207" t="s">
        <v>141</v>
      </c>
      <c r="L172" s="45"/>
      <c r="M172" s="212" t="s">
        <v>19</v>
      </c>
      <c r="N172" s="213" t="s">
        <v>44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142</v>
      </c>
      <c r="AT172" s="216" t="s">
        <v>137</v>
      </c>
      <c r="AU172" s="216" t="s">
        <v>83</v>
      </c>
      <c r="AY172" s="18" t="s">
        <v>134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81</v>
      </c>
      <c r="BK172" s="217">
        <f>ROUND(I172*H172,2)</f>
        <v>0</v>
      </c>
      <c r="BL172" s="18" t="s">
        <v>142</v>
      </c>
      <c r="BM172" s="216" t="s">
        <v>273</v>
      </c>
    </row>
    <row r="173" s="2" customFormat="1">
      <c r="A173" s="39"/>
      <c r="B173" s="40"/>
      <c r="C173" s="41"/>
      <c r="D173" s="218" t="s">
        <v>144</v>
      </c>
      <c r="E173" s="41"/>
      <c r="F173" s="219" t="s">
        <v>272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144</v>
      </c>
      <c r="AU173" s="18" t="s">
        <v>83</v>
      </c>
    </row>
    <row r="174" s="2" customFormat="1">
      <c r="A174" s="39"/>
      <c r="B174" s="40"/>
      <c r="C174" s="41"/>
      <c r="D174" s="223" t="s">
        <v>146</v>
      </c>
      <c r="E174" s="41"/>
      <c r="F174" s="224" t="s">
        <v>274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146</v>
      </c>
      <c r="AU174" s="18" t="s">
        <v>83</v>
      </c>
    </row>
    <row r="175" s="2" customFormat="1" ht="16.5" customHeight="1">
      <c r="A175" s="39"/>
      <c r="B175" s="40"/>
      <c r="C175" s="205" t="s">
        <v>275</v>
      </c>
      <c r="D175" s="205" t="s">
        <v>137</v>
      </c>
      <c r="E175" s="206" t="s">
        <v>276</v>
      </c>
      <c r="F175" s="207" t="s">
        <v>277</v>
      </c>
      <c r="G175" s="208" t="s">
        <v>140</v>
      </c>
      <c r="H175" s="209">
        <v>976.79999999999995</v>
      </c>
      <c r="I175" s="210"/>
      <c r="J175" s="211">
        <f>ROUND(I175*H175,2)</f>
        <v>0</v>
      </c>
      <c r="K175" s="207" t="s">
        <v>141</v>
      </c>
      <c r="L175" s="45"/>
      <c r="M175" s="212" t="s">
        <v>19</v>
      </c>
      <c r="N175" s="213" t="s">
        <v>44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142</v>
      </c>
      <c r="AT175" s="216" t="s">
        <v>137</v>
      </c>
      <c r="AU175" s="216" t="s">
        <v>83</v>
      </c>
      <c r="AY175" s="18" t="s">
        <v>134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81</v>
      </c>
      <c r="BK175" s="217">
        <f>ROUND(I175*H175,2)</f>
        <v>0</v>
      </c>
      <c r="BL175" s="18" t="s">
        <v>142</v>
      </c>
      <c r="BM175" s="216" t="s">
        <v>278</v>
      </c>
    </row>
    <row r="176" s="2" customFormat="1">
      <c r="A176" s="39"/>
      <c r="B176" s="40"/>
      <c r="C176" s="41"/>
      <c r="D176" s="218" t="s">
        <v>144</v>
      </c>
      <c r="E176" s="41"/>
      <c r="F176" s="219" t="s">
        <v>279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144</v>
      </c>
      <c r="AU176" s="18" t="s">
        <v>83</v>
      </c>
    </row>
    <row r="177" s="2" customFormat="1">
      <c r="A177" s="39"/>
      <c r="B177" s="40"/>
      <c r="C177" s="41"/>
      <c r="D177" s="223" t="s">
        <v>146</v>
      </c>
      <c r="E177" s="41"/>
      <c r="F177" s="224" t="s">
        <v>280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146</v>
      </c>
      <c r="AU177" s="18" t="s">
        <v>83</v>
      </c>
    </row>
    <row r="178" s="13" customFormat="1">
      <c r="A178" s="13"/>
      <c r="B178" s="225"/>
      <c r="C178" s="226"/>
      <c r="D178" s="218" t="s">
        <v>165</v>
      </c>
      <c r="E178" s="227" t="s">
        <v>19</v>
      </c>
      <c r="F178" s="228" t="s">
        <v>281</v>
      </c>
      <c r="G178" s="226"/>
      <c r="H178" s="229">
        <v>976.79999999999995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165</v>
      </c>
      <c r="AU178" s="235" t="s">
        <v>83</v>
      </c>
      <c r="AV178" s="13" t="s">
        <v>83</v>
      </c>
      <c r="AW178" s="13" t="s">
        <v>32</v>
      </c>
      <c r="AX178" s="13" t="s">
        <v>81</v>
      </c>
      <c r="AY178" s="235" t="s">
        <v>134</v>
      </c>
    </row>
    <row r="179" s="2" customFormat="1" ht="21.75" customHeight="1">
      <c r="A179" s="39"/>
      <c r="B179" s="40"/>
      <c r="C179" s="236" t="s">
        <v>282</v>
      </c>
      <c r="D179" s="236" t="s">
        <v>219</v>
      </c>
      <c r="E179" s="237" t="s">
        <v>283</v>
      </c>
      <c r="F179" s="238" t="s">
        <v>284</v>
      </c>
      <c r="G179" s="239" t="s">
        <v>150</v>
      </c>
      <c r="H179" s="240">
        <v>3</v>
      </c>
      <c r="I179" s="241"/>
      <c r="J179" s="242">
        <f>ROUND(I179*H179,2)</f>
        <v>0</v>
      </c>
      <c r="K179" s="238" t="s">
        <v>141</v>
      </c>
      <c r="L179" s="243"/>
      <c r="M179" s="244" t="s">
        <v>19</v>
      </c>
      <c r="N179" s="245" t="s">
        <v>44</v>
      </c>
      <c r="O179" s="85"/>
      <c r="P179" s="214">
        <f>O179*H179</f>
        <v>0</v>
      </c>
      <c r="Q179" s="214">
        <v>1</v>
      </c>
      <c r="R179" s="214">
        <f>Q179*H179</f>
        <v>3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188</v>
      </c>
      <c r="AT179" s="216" t="s">
        <v>219</v>
      </c>
      <c r="AU179" s="216" t="s">
        <v>83</v>
      </c>
      <c r="AY179" s="18" t="s">
        <v>134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81</v>
      </c>
      <c r="BK179" s="217">
        <f>ROUND(I179*H179,2)</f>
        <v>0</v>
      </c>
      <c r="BL179" s="18" t="s">
        <v>142</v>
      </c>
      <c r="BM179" s="216" t="s">
        <v>285</v>
      </c>
    </row>
    <row r="180" s="2" customFormat="1">
      <c r="A180" s="39"/>
      <c r="B180" s="40"/>
      <c r="C180" s="41"/>
      <c r="D180" s="218" t="s">
        <v>144</v>
      </c>
      <c r="E180" s="41"/>
      <c r="F180" s="219" t="s">
        <v>286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144</v>
      </c>
      <c r="AU180" s="18" t="s">
        <v>83</v>
      </c>
    </row>
    <row r="181" s="2" customFormat="1" ht="21.75" customHeight="1">
      <c r="A181" s="39"/>
      <c r="B181" s="40"/>
      <c r="C181" s="205" t="s">
        <v>287</v>
      </c>
      <c r="D181" s="205" t="s">
        <v>137</v>
      </c>
      <c r="E181" s="206" t="s">
        <v>288</v>
      </c>
      <c r="F181" s="207" t="s">
        <v>289</v>
      </c>
      <c r="G181" s="208" t="s">
        <v>240</v>
      </c>
      <c r="H181" s="209">
        <v>3</v>
      </c>
      <c r="I181" s="210"/>
      <c r="J181" s="211">
        <f>ROUND(I181*H181,2)</f>
        <v>0</v>
      </c>
      <c r="K181" s="207" t="s">
        <v>141</v>
      </c>
      <c r="L181" s="45"/>
      <c r="M181" s="212" t="s">
        <v>19</v>
      </c>
      <c r="N181" s="213" t="s">
        <v>44</v>
      </c>
      <c r="O181" s="85"/>
      <c r="P181" s="214">
        <f>O181*H181</f>
        <v>0</v>
      </c>
      <c r="Q181" s="214">
        <v>0.023619999999999999</v>
      </c>
      <c r="R181" s="214">
        <f>Q181*H181</f>
        <v>0.070859999999999992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142</v>
      </c>
      <c r="AT181" s="216" t="s">
        <v>137</v>
      </c>
      <c r="AU181" s="216" t="s">
        <v>83</v>
      </c>
      <c r="AY181" s="18" t="s">
        <v>134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81</v>
      </c>
      <c r="BK181" s="217">
        <f>ROUND(I181*H181,2)</f>
        <v>0</v>
      </c>
      <c r="BL181" s="18" t="s">
        <v>142</v>
      </c>
      <c r="BM181" s="216" t="s">
        <v>290</v>
      </c>
    </row>
    <row r="182" s="2" customFormat="1">
      <c r="A182" s="39"/>
      <c r="B182" s="40"/>
      <c r="C182" s="41"/>
      <c r="D182" s="218" t="s">
        <v>144</v>
      </c>
      <c r="E182" s="41"/>
      <c r="F182" s="219" t="s">
        <v>291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144</v>
      </c>
      <c r="AU182" s="18" t="s">
        <v>83</v>
      </c>
    </row>
    <row r="183" s="2" customFormat="1">
      <c r="A183" s="39"/>
      <c r="B183" s="40"/>
      <c r="C183" s="41"/>
      <c r="D183" s="223" t="s">
        <v>146</v>
      </c>
      <c r="E183" s="41"/>
      <c r="F183" s="224" t="s">
        <v>292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146</v>
      </c>
      <c r="AU183" s="18" t="s">
        <v>83</v>
      </c>
    </row>
    <row r="184" s="2" customFormat="1" ht="24.15" customHeight="1">
      <c r="A184" s="39"/>
      <c r="B184" s="40"/>
      <c r="C184" s="205" t="s">
        <v>293</v>
      </c>
      <c r="D184" s="205" t="s">
        <v>137</v>
      </c>
      <c r="E184" s="206" t="s">
        <v>294</v>
      </c>
      <c r="F184" s="207" t="s">
        <v>295</v>
      </c>
      <c r="G184" s="208" t="s">
        <v>240</v>
      </c>
      <c r="H184" s="209">
        <v>3</v>
      </c>
      <c r="I184" s="210"/>
      <c r="J184" s="211">
        <f>ROUND(I184*H184,2)</f>
        <v>0</v>
      </c>
      <c r="K184" s="207" t="s">
        <v>141</v>
      </c>
      <c r="L184" s="45"/>
      <c r="M184" s="212" t="s">
        <v>19</v>
      </c>
      <c r="N184" s="213" t="s">
        <v>44</v>
      </c>
      <c r="O184" s="85"/>
      <c r="P184" s="214">
        <f>O184*H184</f>
        <v>0</v>
      </c>
      <c r="Q184" s="214">
        <v>0.0044000000000000003</v>
      </c>
      <c r="R184" s="214">
        <f>Q184*H184</f>
        <v>0.0132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142</v>
      </c>
      <c r="AT184" s="216" t="s">
        <v>137</v>
      </c>
      <c r="AU184" s="216" t="s">
        <v>83</v>
      </c>
      <c r="AY184" s="18" t="s">
        <v>134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81</v>
      </c>
      <c r="BK184" s="217">
        <f>ROUND(I184*H184,2)</f>
        <v>0</v>
      </c>
      <c r="BL184" s="18" t="s">
        <v>142</v>
      </c>
      <c r="BM184" s="216" t="s">
        <v>296</v>
      </c>
    </row>
    <row r="185" s="2" customFormat="1">
      <c r="A185" s="39"/>
      <c r="B185" s="40"/>
      <c r="C185" s="41"/>
      <c r="D185" s="218" t="s">
        <v>144</v>
      </c>
      <c r="E185" s="41"/>
      <c r="F185" s="219" t="s">
        <v>297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144</v>
      </c>
      <c r="AU185" s="18" t="s">
        <v>83</v>
      </c>
    </row>
    <row r="186" s="2" customFormat="1">
      <c r="A186" s="39"/>
      <c r="B186" s="40"/>
      <c r="C186" s="41"/>
      <c r="D186" s="223" t="s">
        <v>146</v>
      </c>
      <c r="E186" s="41"/>
      <c r="F186" s="224" t="s">
        <v>298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146</v>
      </c>
      <c r="AU186" s="18" t="s">
        <v>83</v>
      </c>
    </row>
    <row r="187" s="2" customFormat="1" ht="21.75" customHeight="1">
      <c r="A187" s="39"/>
      <c r="B187" s="40"/>
      <c r="C187" s="205" t="s">
        <v>299</v>
      </c>
      <c r="D187" s="205" t="s">
        <v>137</v>
      </c>
      <c r="E187" s="206" t="s">
        <v>300</v>
      </c>
      <c r="F187" s="207" t="s">
        <v>301</v>
      </c>
      <c r="G187" s="208" t="s">
        <v>140</v>
      </c>
      <c r="H187" s="209">
        <v>216</v>
      </c>
      <c r="I187" s="210"/>
      <c r="J187" s="211">
        <f>ROUND(I187*H187,2)</f>
        <v>0</v>
      </c>
      <c r="K187" s="207" t="s">
        <v>141</v>
      </c>
      <c r="L187" s="45"/>
      <c r="M187" s="212" t="s">
        <v>19</v>
      </c>
      <c r="N187" s="213" t="s">
        <v>44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0.045999999999999999</v>
      </c>
      <c r="T187" s="215">
        <f>S187*H187</f>
        <v>9.9359999999999999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142</v>
      </c>
      <c r="AT187" s="216" t="s">
        <v>137</v>
      </c>
      <c r="AU187" s="216" t="s">
        <v>83</v>
      </c>
      <c r="AY187" s="18" t="s">
        <v>134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81</v>
      </c>
      <c r="BK187" s="217">
        <f>ROUND(I187*H187,2)</f>
        <v>0</v>
      </c>
      <c r="BL187" s="18" t="s">
        <v>142</v>
      </c>
      <c r="BM187" s="216" t="s">
        <v>302</v>
      </c>
    </row>
    <row r="188" s="2" customFormat="1">
      <c r="A188" s="39"/>
      <c r="B188" s="40"/>
      <c r="C188" s="41"/>
      <c r="D188" s="218" t="s">
        <v>144</v>
      </c>
      <c r="E188" s="41"/>
      <c r="F188" s="219" t="s">
        <v>303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144</v>
      </c>
      <c r="AU188" s="18" t="s">
        <v>83</v>
      </c>
    </row>
    <row r="189" s="2" customFormat="1">
      <c r="A189" s="39"/>
      <c r="B189" s="40"/>
      <c r="C189" s="41"/>
      <c r="D189" s="223" t="s">
        <v>146</v>
      </c>
      <c r="E189" s="41"/>
      <c r="F189" s="224" t="s">
        <v>304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146</v>
      </c>
      <c r="AU189" s="18" t="s">
        <v>83</v>
      </c>
    </row>
    <row r="190" s="13" customFormat="1">
      <c r="A190" s="13"/>
      <c r="B190" s="225"/>
      <c r="C190" s="226"/>
      <c r="D190" s="218" t="s">
        <v>165</v>
      </c>
      <c r="E190" s="227" t="s">
        <v>19</v>
      </c>
      <c r="F190" s="228" t="s">
        <v>187</v>
      </c>
      <c r="G190" s="226"/>
      <c r="H190" s="229">
        <v>216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165</v>
      </c>
      <c r="AU190" s="235" t="s">
        <v>83</v>
      </c>
      <c r="AV190" s="13" t="s">
        <v>83</v>
      </c>
      <c r="AW190" s="13" t="s">
        <v>32</v>
      </c>
      <c r="AX190" s="13" t="s">
        <v>81</v>
      </c>
      <c r="AY190" s="235" t="s">
        <v>134</v>
      </c>
    </row>
    <row r="191" s="12" customFormat="1" ht="22.8" customHeight="1">
      <c r="A191" s="12"/>
      <c r="B191" s="189"/>
      <c r="C191" s="190"/>
      <c r="D191" s="191" t="s">
        <v>72</v>
      </c>
      <c r="E191" s="203" t="s">
        <v>305</v>
      </c>
      <c r="F191" s="203" t="s">
        <v>306</v>
      </c>
      <c r="G191" s="190"/>
      <c r="H191" s="190"/>
      <c r="I191" s="193"/>
      <c r="J191" s="204">
        <f>BK191</f>
        <v>0</v>
      </c>
      <c r="K191" s="190"/>
      <c r="L191" s="195"/>
      <c r="M191" s="196"/>
      <c r="N191" s="197"/>
      <c r="O191" s="197"/>
      <c r="P191" s="198">
        <f>SUM(P192:P207)</f>
        <v>0</v>
      </c>
      <c r="Q191" s="197"/>
      <c r="R191" s="198">
        <f>SUM(R192:R207)</f>
        <v>0</v>
      </c>
      <c r="S191" s="197"/>
      <c r="T191" s="199">
        <f>SUM(T192:T207)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0" t="s">
        <v>81</v>
      </c>
      <c r="AT191" s="201" t="s">
        <v>72</v>
      </c>
      <c r="AU191" s="201" t="s">
        <v>81</v>
      </c>
      <c r="AY191" s="200" t="s">
        <v>134</v>
      </c>
      <c r="BK191" s="202">
        <f>SUM(BK192:BK207)</f>
        <v>0</v>
      </c>
    </row>
    <row r="192" s="2" customFormat="1" ht="21.75" customHeight="1">
      <c r="A192" s="39"/>
      <c r="B192" s="40"/>
      <c r="C192" s="205" t="s">
        <v>307</v>
      </c>
      <c r="D192" s="205" t="s">
        <v>137</v>
      </c>
      <c r="E192" s="206" t="s">
        <v>308</v>
      </c>
      <c r="F192" s="207" t="s">
        <v>309</v>
      </c>
      <c r="G192" s="208" t="s">
        <v>156</v>
      </c>
      <c r="H192" s="209">
        <v>25</v>
      </c>
      <c r="I192" s="210"/>
      <c r="J192" s="211">
        <f>ROUND(I192*H192,2)</f>
        <v>0</v>
      </c>
      <c r="K192" s="207" t="s">
        <v>141</v>
      </c>
      <c r="L192" s="45"/>
      <c r="M192" s="212" t="s">
        <v>19</v>
      </c>
      <c r="N192" s="213" t="s">
        <v>44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142</v>
      </c>
      <c r="AT192" s="216" t="s">
        <v>137</v>
      </c>
      <c r="AU192" s="216" t="s">
        <v>83</v>
      </c>
      <c r="AY192" s="18" t="s">
        <v>134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81</v>
      </c>
      <c r="BK192" s="217">
        <f>ROUND(I192*H192,2)</f>
        <v>0</v>
      </c>
      <c r="BL192" s="18" t="s">
        <v>142</v>
      </c>
      <c r="BM192" s="216" t="s">
        <v>310</v>
      </c>
    </row>
    <row r="193" s="2" customFormat="1">
      <c r="A193" s="39"/>
      <c r="B193" s="40"/>
      <c r="C193" s="41"/>
      <c r="D193" s="218" t="s">
        <v>144</v>
      </c>
      <c r="E193" s="41"/>
      <c r="F193" s="219" t="s">
        <v>311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144</v>
      </c>
      <c r="AU193" s="18" t="s">
        <v>83</v>
      </c>
    </row>
    <row r="194" s="2" customFormat="1">
      <c r="A194" s="39"/>
      <c r="B194" s="40"/>
      <c r="C194" s="41"/>
      <c r="D194" s="223" t="s">
        <v>146</v>
      </c>
      <c r="E194" s="41"/>
      <c r="F194" s="224" t="s">
        <v>312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146</v>
      </c>
      <c r="AU194" s="18" t="s">
        <v>83</v>
      </c>
    </row>
    <row r="195" s="2" customFormat="1" ht="16.5" customHeight="1">
      <c r="A195" s="39"/>
      <c r="B195" s="40"/>
      <c r="C195" s="205" t="s">
        <v>313</v>
      </c>
      <c r="D195" s="205" t="s">
        <v>137</v>
      </c>
      <c r="E195" s="206" t="s">
        <v>314</v>
      </c>
      <c r="F195" s="207" t="s">
        <v>315</v>
      </c>
      <c r="G195" s="208" t="s">
        <v>156</v>
      </c>
      <c r="H195" s="209">
        <v>25</v>
      </c>
      <c r="I195" s="210"/>
      <c r="J195" s="211">
        <f>ROUND(I195*H195,2)</f>
        <v>0</v>
      </c>
      <c r="K195" s="207" t="s">
        <v>141</v>
      </c>
      <c r="L195" s="45"/>
      <c r="M195" s="212" t="s">
        <v>19</v>
      </c>
      <c r="N195" s="213" t="s">
        <v>44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142</v>
      </c>
      <c r="AT195" s="216" t="s">
        <v>137</v>
      </c>
      <c r="AU195" s="216" t="s">
        <v>83</v>
      </c>
      <c r="AY195" s="18" t="s">
        <v>134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81</v>
      </c>
      <c r="BK195" s="217">
        <f>ROUND(I195*H195,2)</f>
        <v>0</v>
      </c>
      <c r="BL195" s="18" t="s">
        <v>142</v>
      </c>
      <c r="BM195" s="216" t="s">
        <v>316</v>
      </c>
    </row>
    <row r="196" s="2" customFormat="1">
      <c r="A196" s="39"/>
      <c r="B196" s="40"/>
      <c r="C196" s="41"/>
      <c r="D196" s="218" t="s">
        <v>144</v>
      </c>
      <c r="E196" s="41"/>
      <c r="F196" s="219" t="s">
        <v>315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144</v>
      </c>
      <c r="AU196" s="18" t="s">
        <v>83</v>
      </c>
    </row>
    <row r="197" s="2" customFormat="1">
      <c r="A197" s="39"/>
      <c r="B197" s="40"/>
      <c r="C197" s="41"/>
      <c r="D197" s="223" t="s">
        <v>146</v>
      </c>
      <c r="E197" s="41"/>
      <c r="F197" s="224" t="s">
        <v>317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146</v>
      </c>
      <c r="AU197" s="18" t="s">
        <v>83</v>
      </c>
    </row>
    <row r="198" s="2" customFormat="1" ht="16.5" customHeight="1">
      <c r="A198" s="39"/>
      <c r="B198" s="40"/>
      <c r="C198" s="205" t="s">
        <v>318</v>
      </c>
      <c r="D198" s="205" t="s">
        <v>137</v>
      </c>
      <c r="E198" s="206" t="s">
        <v>319</v>
      </c>
      <c r="F198" s="207" t="s">
        <v>320</v>
      </c>
      <c r="G198" s="208" t="s">
        <v>156</v>
      </c>
      <c r="H198" s="209">
        <v>375</v>
      </c>
      <c r="I198" s="210"/>
      <c r="J198" s="211">
        <f>ROUND(I198*H198,2)</f>
        <v>0</v>
      </c>
      <c r="K198" s="207" t="s">
        <v>141</v>
      </c>
      <c r="L198" s="45"/>
      <c r="M198" s="212" t="s">
        <v>19</v>
      </c>
      <c r="N198" s="213" t="s">
        <v>44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142</v>
      </c>
      <c r="AT198" s="216" t="s">
        <v>137</v>
      </c>
      <c r="AU198" s="216" t="s">
        <v>83</v>
      </c>
      <c r="AY198" s="18" t="s">
        <v>134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81</v>
      </c>
      <c r="BK198" s="217">
        <f>ROUND(I198*H198,2)</f>
        <v>0</v>
      </c>
      <c r="BL198" s="18" t="s">
        <v>142</v>
      </c>
      <c r="BM198" s="216" t="s">
        <v>321</v>
      </c>
    </row>
    <row r="199" s="2" customFormat="1">
      <c r="A199" s="39"/>
      <c r="B199" s="40"/>
      <c r="C199" s="41"/>
      <c r="D199" s="218" t="s">
        <v>144</v>
      </c>
      <c r="E199" s="41"/>
      <c r="F199" s="219" t="s">
        <v>320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144</v>
      </c>
      <c r="AU199" s="18" t="s">
        <v>83</v>
      </c>
    </row>
    <row r="200" s="2" customFormat="1">
      <c r="A200" s="39"/>
      <c r="B200" s="40"/>
      <c r="C200" s="41"/>
      <c r="D200" s="223" t="s">
        <v>146</v>
      </c>
      <c r="E200" s="41"/>
      <c r="F200" s="224" t="s">
        <v>322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146</v>
      </c>
      <c r="AU200" s="18" t="s">
        <v>83</v>
      </c>
    </row>
    <row r="201" s="13" customFormat="1">
      <c r="A201" s="13"/>
      <c r="B201" s="225"/>
      <c r="C201" s="226"/>
      <c r="D201" s="218" t="s">
        <v>165</v>
      </c>
      <c r="E201" s="227" t="s">
        <v>19</v>
      </c>
      <c r="F201" s="228" t="s">
        <v>323</v>
      </c>
      <c r="G201" s="226"/>
      <c r="H201" s="229">
        <v>375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165</v>
      </c>
      <c r="AU201" s="235" t="s">
        <v>83</v>
      </c>
      <c r="AV201" s="13" t="s">
        <v>83</v>
      </c>
      <c r="AW201" s="13" t="s">
        <v>32</v>
      </c>
      <c r="AX201" s="13" t="s">
        <v>81</v>
      </c>
      <c r="AY201" s="235" t="s">
        <v>134</v>
      </c>
    </row>
    <row r="202" s="2" customFormat="1" ht="21.75" customHeight="1">
      <c r="A202" s="39"/>
      <c r="B202" s="40"/>
      <c r="C202" s="205" t="s">
        <v>324</v>
      </c>
      <c r="D202" s="205" t="s">
        <v>137</v>
      </c>
      <c r="E202" s="206" t="s">
        <v>325</v>
      </c>
      <c r="F202" s="207" t="s">
        <v>326</v>
      </c>
      <c r="G202" s="208" t="s">
        <v>156</v>
      </c>
      <c r="H202" s="209">
        <v>23</v>
      </c>
      <c r="I202" s="210"/>
      <c r="J202" s="211">
        <f>ROUND(I202*H202,2)</f>
        <v>0</v>
      </c>
      <c r="K202" s="207" t="s">
        <v>141</v>
      </c>
      <c r="L202" s="45"/>
      <c r="M202" s="212" t="s">
        <v>19</v>
      </c>
      <c r="N202" s="213" t="s">
        <v>44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142</v>
      </c>
      <c r="AT202" s="216" t="s">
        <v>137</v>
      </c>
      <c r="AU202" s="216" t="s">
        <v>83</v>
      </c>
      <c r="AY202" s="18" t="s">
        <v>134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81</v>
      </c>
      <c r="BK202" s="217">
        <f>ROUND(I202*H202,2)</f>
        <v>0</v>
      </c>
      <c r="BL202" s="18" t="s">
        <v>142</v>
      </c>
      <c r="BM202" s="216" t="s">
        <v>327</v>
      </c>
    </row>
    <row r="203" s="2" customFormat="1">
      <c r="A203" s="39"/>
      <c r="B203" s="40"/>
      <c r="C203" s="41"/>
      <c r="D203" s="218" t="s">
        <v>144</v>
      </c>
      <c r="E203" s="41"/>
      <c r="F203" s="219" t="s">
        <v>328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144</v>
      </c>
      <c r="AU203" s="18" t="s">
        <v>83</v>
      </c>
    </row>
    <row r="204" s="2" customFormat="1">
      <c r="A204" s="39"/>
      <c r="B204" s="40"/>
      <c r="C204" s="41"/>
      <c r="D204" s="223" t="s">
        <v>146</v>
      </c>
      <c r="E204" s="41"/>
      <c r="F204" s="224" t="s">
        <v>329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146</v>
      </c>
      <c r="AU204" s="18" t="s">
        <v>83</v>
      </c>
    </row>
    <row r="205" s="2" customFormat="1" ht="21.75" customHeight="1">
      <c r="A205" s="39"/>
      <c r="B205" s="40"/>
      <c r="C205" s="205" t="s">
        <v>330</v>
      </c>
      <c r="D205" s="205" t="s">
        <v>137</v>
      </c>
      <c r="E205" s="206" t="s">
        <v>331</v>
      </c>
      <c r="F205" s="207" t="s">
        <v>332</v>
      </c>
      <c r="G205" s="208" t="s">
        <v>156</v>
      </c>
      <c r="H205" s="209">
        <v>2</v>
      </c>
      <c r="I205" s="210"/>
      <c r="J205" s="211">
        <f>ROUND(I205*H205,2)</f>
        <v>0</v>
      </c>
      <c r="K205" s="207" t="s">
        <v>141</v>
      </c>
      <c r="L205" s="45"/>
      <c r="M205" s="212" t="s">
        <v>19</v>
      </c>
      <c r="N205" s="213" t="s">
        <v>44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142</v>
      </c>
      <c r="AT205" s="216" t="s">
        <v>137</v>
      </c>
      <c r="AU205" s="216" t="s">
        <v>83</v>
      </c>
      <c r="AY205" s="18" t="s">
        <v>134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81</v>
      </c>
      <c r="BK205" s="217">
        <f>ROUND(I205*H205,2)</f>
        <v>0</v>
      </c>
      <c r="BL205" s="18" t="s">
        <v>142</v>
      </c>
      <c r="BM205" s="216" t="s">
        <v>333</v>
      </c>
    </row>
    <row r="206" s="2" customFormat="1">
      <c r="A206" s="39"/>
      <c r="B206" s="40"/>
      <c r="C206" s="41"/>
      <c r="D206" s="218" t="s">
        <v>144</v>
      </c>
      <c r="E206" s="41"/>
      <c r="F206" s="219" t="s">
        <v>334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144</v>
      </c>
      <c r="AU206" s="18" t="s">
        <v>83</v>
      </c>
    </row>
    <row r="207" s="2" customFormat="1">
      <c r="A207" s="39"/>
      <c r="B207" s="40"/>
      <c r="C207" s="41"/>
      <c r="D207" s="223" t="s">
        <v>146</v>
      </c>
      <c r="E207" s="41"/>
      <c r="F207" s="224" t="s">
        <v>335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146</v>
      </c>
      <c r="AU207" s="18" t="s">
        <v>83</v>
      </c>
    </row>
    <row r="208" s="12" customFormat="1" ht="22.8" customHeight="1">
      <c r="A208" s="12"/>
      <c r="B208" s="189"/>
      <c r="C208" s="190"/>
      <c r="D208" s="191" t="s">
        <v>72</v>
      </c>
      <c r="E208" s="203" t="s">
        <v>336</v>
      </c>
      <c r="F208" s="203" t="s">
        <v>337</v>
      </c>
      <c r="G208" s="190"/>
      <c r="H208" s="190"/>
      <c r="I208" s="193"/>
      <c r="J208" s="204">
        <f>BK208</f>
        <v>0</v>
      </c>
      <c r="K208" s="190"/>
      <c r="L208" s="195"/>
      <c r="M208" s="196"/>
      <c r="N208" s="197"/>
      <c r="O208" s="197"/>
      <c r="P208" s="198">
        <f>SUM(P209:P211)</f>
        <v>0</v>
      </c>
      <c r="Q208" s="197"/>
      <c r="R208" s="198">
        <f>SUM(R209:R211)</f>
        <v>0</v>
      </c>
      <c r="S208" s="197"/>
      <c r="T208" s="199">
        <f>SUM(T209:T211)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0" t="s">
        <v>81</v>
      </c>
      <c r="AT208" s="201" t="s">
        <v>72</v>
      </c>
      <c r="AU208" s="201" t="s">
        <v>81</v>
      </c>
      <c r="AY208" s="200" t="s">
        <v>134</v>
      </c>
      <c r="BK208" s="202">
        <f>SUM(BK209:BK211)</f>
        <v>0</v>
      </c>
    </row>
    <row r="209" s="2" customFormat="1" ht="16.5" customHeight="1">
      <c r="A209" s="39"/>
      <c r="B209" s="40"/>
      <c r="C209" s="205" t="s">
        <v>338</v>
      </c>
      <c r="D209" s="205" t="s">
        <v>137</v>
      </c>
      <c r="E209" s="206" t="s">
        <v>339</v>
      </c>
      <c r="F209" s="207" t="s">
        <v>340</v>
      </c>
      <c r="G209" s="208" t="s">
        <v>156</v>
      </c>
      <c r="H209" s="209">
        <v>24.309000000000001</v>
      </c>
      <c r="I209" s="210"/>
      <c r="J209" s="211">
        <f>ROUND(I209*H209,2)</f>
        <v>0</v>
      </c>
      <c r="K209" s="207" t="s">
        <v>141</v>
      </c>
      <c r="L209" s="45"/>
      <c r="M209" s="212" t="s">
        <v>19</v>
      </c>
      <c r="N209" s="213" t="s">
        <v>44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142</v>
      </c>
      <c r="AT209" s="216" t="s">
        <v>137</v>
      </c>
      <c r="AU209" s="216" t="s">
        <v>83</v>
      </c>
      <c r="AY209" s="18" t="s">
        <v>134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81</v>
      </c>
      <c r="BK209" s="217">
        <f>ROUND(I209*H209,2)</f>
        <v>0</v>
      </c>
      <c r="BL209" s="18" t="s">
        <v>142</v>
      </c>
      <c r="BM209" s="216" t="s">
        <v>341</v>
      </c>
    </row>
    <row r="210" s="2" customFormat="1">
      <c r="A210" s="39"/>
      <c r="B210" s="40"/>
      <c r="C210" s="41"/>
      <c r="D210" s="218" t="s">
        <v>144</v>
      </c>
      <c r="E210" s="41"/>
      <c r="F210" s="219" t="s">
        <v>342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144</v>
      </c>
      <c r="AU210" s="18" t="s">
        <v>83</v>
      </c>
    </row>
    <row r="211" s="2" customFormat="1">
      <c r="A211" s="39"/>
      <c r="B211" s="40"/>
      <c r="C211" s="41"/>
      <c r="D211" s="223" t="s">
        <v>146</v>
      </c>
      <c r="E211" s="41"/>
      <c r="F211" s="224" t="s">
        <v>343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146</v>
      </c>
      <c r="AU211" s="18" t="s">
        <v>83</v>
      </c>
    </row>
    <row r="212" s="12" customFormat="1" ht="25.92" customHeight="1">
      <c r="A212" s="12"/>
      <c r="B212" s="189"/>
      <c r="C212" s="190"/>
      <c r="D212" s="191" t="s">
        <v>72</v>
      </c>
      <c r="E212" s="192" t="s">
        <v>344</v>
      </c>
      <c r="F212" s="192" t="s">
        <v>345</v>
      </c>
      <c r="G212" s="190"/>
      <c r="H212" s="190"/>
      <c r="I212" s="193"/>
      <c r="J212" s="194">
        <f>BK212</f>
        <v>0</v>
      </c>
      <c r="K212" s="190"/>
      <c r="L212" s="195"/>
      <c r="M212" s="196"/>
      <c r="N212" s="197"/>
      <c r="O212" s="197"/>
      <c r="P212" s="198">
        <f>P213+P232+P283+P316+P346+P365+P385</f>
        <v>0</v>
      </c>
      <c r="Q212" s="197"/>
      <c r="R212" s="198">
        <f>R213+R232+R283+R316+R346+R365+R385</f>
        <v>2.9545743999999998</v>
      </c>
      <c r="S212" s="197"/>
      <c r="T212" s="199">
        <f>T213+T232+T283+T316+T346+T365+T385</f>
        <v>2.6727860000000003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0" t="s">
        <v>83</v>
      </c>
      <c r="AT212" s="201" t="s">
        <v>72</v>
      </c>
      <c r="AU212" s="201" t="s">
        <v>73</v>
      </c>
      <c r="AY212" s="200" t="s">
        <v>134</v>
      </c>
      <c r="BK212" s="202">
        <f>BK213+BK232+BK283+BK316+BK346+BK365+BK385</f>
        <v>0</v>
      </c>
    </row>
    <row r="213" s="12" customFormat="1" ht="22.8" customHeight="1">
      <c r="A213" s="12"/>
      <c r="B213" s="189"/>
      <c r="C213" s="190"/>
      <c r="D213" s="191" t="s">
        <v>72</v>
      </c>
      <c r="E213" s="203" t="s">
        <v>346</v>
      </c>
      <c r="F213" s="203" t="s">
        <v>347</v>
      </c>
      <c r="G213" s="190"/>
      <c r="H213" s="190"/>
      <c r="I213" s="193"/>
      <c r="J213" s="204">
        <f>BK213</f>
        <v>0</v>
      </c>
      <c r="K213" s="190"/>
      <c r="L213" s="195"/>
      <c r="M213" s="196"/>
      <c r="N213" s="197"/>
      <c r="O213" s="197"/>
      <c r="P213" s="198">
        <f>SUM(P214:P231)</f>
        <v>0</v>
      </c>
      <c r="Q213" s="197"/>
      <c r="R213" s="198">
        <f>SUM(R214:R231)</f>
        <v>0.88324500000000006</v>
      </c>
      <c r="S213" s="197"/>
      <c r="T213" s="199">
        <f>SUM(T214:T231)</f>
        <v>0.85388600000000003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0" t="s">
        <v>83</v>
      </c>
      <c r="AT213" s="201" t="s">
        <v>72</v>
      </c>
      <c r="AU213" s="201" t="s">
        <v>81</v>
      </c>
      <c r="AY213" s="200" t="s">
        <v>134</v>
      </c>
      <c r="BK213" s="202">
        <f>SUM(BK214:BK231)</f>
        <v>0</v>
      </c>
    </row>
    <row r="214" s="2" customFormat="1" ht="16.5" customHeight="1">
      <c r="A214" s="39"/>
      <c r="B214" s="40"/>
      <c r="C214" s="205" t="s">
        <v>348</v>
      </c>
      <c r="D214" s="205" t="s">
        <v>137</v>
      </c>
      <c r="E214" s="206" t="s">
        <v>349</v>
      </c>
      <c r="F214" s="207" t="s">
        <v>350</v>
      </c>
      <c r="G214" s="208" t="s">
        <v>240</v>
      </c>
      <c r="H214" s="209">
        <v>5.5</v>
      </c>
      <c r="I214" s="210"/>
      <c r="J214" s="211">
        <f>ROUND(I214*H214,2)</f>
        <v>0</v>
      </c>
      <c r="K214" s="207" t="s">
        <v>141</v>
      </c>
      <c r="L214" s="45"/>
      <c r="M214" s="212" t="s">
        <v>19</v>
      </c>
      <c r="N214" s="213" t="s">
        <v>44</v>
      </c>
      <c r="O214" s="85"/>
      <c r="P214" s="214">
        <f>O214*H214</f>
        <v>0</v>
      </c>
      <c r="Q214" s="214">
        <v>1.0000000000000001E-05</v>
      </c>
      <c r="R214" s="214">
        <f>Q214*H214</f>
        <v>5.5000000000000002E-05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233</v>
      </c>
      <c r="AT214" s="216" t="s">
        <v>137</v>
      </c>
      <c r="AU214" s="216" t="s">
        <v>83</v>
      </c>
      <c r="AY214" s="18" t="s">
        <v>134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81</v>
      </c>
      <c r="BK214" s="217">
        <f>ROUND(I214*H214,2)</f>
        <v>0</v>
      </c>
      <c r="BL214" s="18" t="s">
        <v>233</v>
      </c>
      <c r="BM214" s="216" t="s">
        <v>351</v>
      </c>
    </row>
    <row r="215" s="2" customFormat="1">
      <c r="A215" s="39"/>
      <c r="B215" s="40"/>
      <c r="C215" s="41"/>
      <c r="D215" s="218" t="s">
        <v>144</v>
      </c>
      <c r="E215" s="41"/>
      <c r="F215" s="219" t="s">
        <v>352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144</v>
      </c>
      <c r="AU215" s="18" t="s">
        <v>83</v>
      </c>
    </row>
    <row r="216" s="2" customFormat="1">
      <c r="A216" s="39"/>
      <c r="B216" s="40"/>
      <c r="C216" s="41"/>
      <c r="D216" s="223" t="s">
        <v>146</v>
      </c>
      <c r="E216" s="41"/>
      <c r="F216" s="224" t="s">
        <v>353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146</v>
      </c>
      <c r="AU216" s="18" t="s">
        <v>83</v>
      </c>
    </row>
    <row r="217" s="2" customFormat="1" ht="24.15" customHeight="1">
      <c r="A217" s="39"/>
      <c r="B217" s="40"/>
      <c r="C217" s="205" t="s">
        <v>354</v>
      </c>
      <c r="D217" s="205" t="s">
        <v>137</v>
      </c>
      <c r="E217" s="206" t="s">
        <v>355</v>
      </c>
      <c r="F217" s="207" t="s">
        <v>356</v>
      </c>
      <c r="G217" s="208" t="s">
        <v>140</v>
      </c>
      <c r="H217" s="209">
        <v>81.400000000000006</v>
      </c>
      <c r="I217" s="210"/>
      <c r="J217" s="211">
        <f>ROUND(I217*H217,2)</f>
        <v>0</v>
      </c>
      <c r="K217" s="207" t="s">
        <v>141</v>
      </c>
      <c r="L217" s="45"/>
      <c r="M217" s="212" t="s">
        <v>19</v>
      </c>
      <c r="N217" s="213" t="s">
        <v>44</v>
      </c>
      <c r="O217" s="85"/>
      <c r="P217" s="214">
        <f>O217*H217</f>
        <v>0</v>
      </c>
      <c r="Q217" s="214">
        <v>0.00125</v>
      </c>
      <c r="R217" s="214">
        <f>Q217*H217</f>
        <v>0.10175000000000001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233</v>
      </c>
      <c r="AT217" s="216" t="s">
        <v>137</v>
      </c>
      <c r="AU217" s="216" t="s">
        <v>83</v>
      </c>
      <c r="AY217" s="18" t="s">
        <v>134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81</v>
      </c>
      <c r="BK217" s="217">
        <f>ROUND(I217*H217,2)</f>
        <v>0</v>
      </c>
      <c r="BL217" s="18" t="s">
        <v>233</v>
      </c>
      <c r="BM217" s="216" t="s">
        <v>357</v>
      </c>
    </row>
    <row r="218" s="2" customFormat="1">
      <c r="A218" s="39"/>
      <c r="B218" s="40"/>
      <c r="C218" s="41"/>
      <c r="D218" s="218" t="s">
        <v>144</v>
      </c>
      <c r="E218" s="41"/>
      <c r="F218" s="219" t="s">
        <v>356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144</v>
      </c>
      <c r="AU218" s="18" t="s">
        <v>83</v>
      </c>
    </row>
    <row r="219" s="2" customFormat="1">
      <c r="A219" s="39"/>
      <c r="B219" s="40"/>
      <c r="C219" s="41"/>
      <c r="D219" s="223" t="s">
        <v>146</v>
      </c>
      <c r="E219" s="41"/>
      <c r="F219" s="224" t="s">
        <v>358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146</v>
      </c>
      <c r="AU219" s="18" t="s">
        <v>83</v>
      </c>
    </row>
    <row r="220" s="2" customFormat="1" ht="16.5" customHeight="1">
      <c r="A220" s="39"/>
      <c r="B220" s="40"/>
      <c r="C220" s="236" t="s">
        <v>359</v>
      </c>
      <c r="D220" s="236" t="s">
        <v>219</v>
      </c>
      <c r="E220" s="237" t="s">
        <v>360</v>
      </c>
      <c r="F220" s="238" t="s">
        <v>361</v>
      </c>
      <c r="G220" s="239" t="s">
        <v>140</v>
      </c>
      <c r="H220" s="240">
        <v>97.680000000000007</v>
      </c>
      <c r="I220" s="241"/>
      <c r="J220" s="242">
        <f>ROUND(I220*H220,2)</f>
        <v>0</v>
      </c>
      <c r="K220" s="238" t="s">
        <v>141</v>
      </c>
      <c r="L220" s="243"/>
      <c r="M220" s="244" t="s">
        <v>19</v>
      </c>
      <c r="N220" s="245" t="s">
        <v>44</v>
      </c>
      <c r="O220" s="85"/>
      <c r="P220" s="214">
        <f>O220*H220</f>
        <v>0</v>
      </c>
      <c r="Q220" s="214">
        <v>0.0080000000000000002</v>
      </c>
      <c r="R220" s="214">
        <f>Q220*H220</f>
        <v>0.78144000000000002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338</v>
      </c>
      <c r="AT220" s="216" t="s">
        <v>219</v>
      </c>
      <c r="AU220" s="216" t="s">
        <v>83</v>
      </c>
      <c r="AY220" s="18" t="s">
        <v>134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81</v>
      </c>
      <c r="BK220" s="217">
        <f>ROUND(I220*H220,2)</f>
        <v>0</v>
      </c>
      <c r="BL220" s="18" t="s">
        <v>233</v>
      </c>
      <c r="BM220" s="216" t="s">
        <v>362</v>
      </c>
    </row>
    <row r="221" s="2" customFormat="1">
      <c r="A221" s="39"/>
      <c r="B221" s="40"/>
      <c r="C221" s="41"/>
      <c r="D221" s="218" t="s">
        <v>144</v>
      </c>
      <c r="E221" s="41"/>
      <c r="F221" s="219" t="s">
        <v>361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144</v>
      </c>
      <c r="AU221" s="18" t="s">
        <v>83</v>
      </c>
    </row>
    <row r="222" s="13" customFormat="1">
      <c r="A222" s="13"/>
      <c r="B222" s="225"/>
      <c r="C222" s="226"/>
      <c r="D222" s="218" t="s">
        <v>165</v>
      </c>
      <c r="E222" s="227" t="s">
        <v>19</v>
      </c>
      <c r="F222" s="228" t="s">
        <v>363</v>
      </c>
      <c r="G222" s="226"/>
      <c r="H222" s="229">
        <v>97.680000000000007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165</v>
      </c>
      <c r="AU222" s="235" t="s">
        <v>83</v>
      </c>
      <c r="AV222" s="13" t="s">
        <v>83</v>
      </c>
      <c r="AW222" s="13" t="s">
        <v>32</v>
      </c>
      <c r="AX222" s="13" t="s">
        <v>81</v>
      </c>
      <c r="AY222" s="235" t="s">
        <v>134</v>
      </c>
    </row>
    <row r="223" s="2" customFormat="1" ht="16.5" customHeight="1">
      <c r="A223" s="39"/>
      <c r="B223" s="40"/>
      <c r="C223" s="205" t="s">
        <v>364</v>
      </c>
      <c r="D223" s="205" t="s">
        <v>137</v>
      </c>
      <c r="E223" s="206" t="s">
        <v>365</v>
      </c>
      <c r="F223" s="207" t="s">
        <v>366</v>
      </c>
      <c r="G223" s="208" t="s">
        <v>140</v>
      </c>
      <c r="H223" s="209">
        <v>81.400000000000006</v>
      </c>
      <c r="I223" s="210"/>
      <c r="J223" s="211">
        <f>ROUND(I223*H223,2)</f>
        <v>0</v>
      </c>
      <c r="K223" s="207" t="s">
        <v>141</v>
      </c>
      <c r="L223" s="45"/>
      <c r="M223" s="212" t="s">
        <v>19</v>
      </c>
      <c r="N223" s="213" t="s">
        <v>44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0.010489999999999999</v>
      </c>
      <c r="T223" s="215">
        <f>S223*H223</f>
        <v>0.85388600000000003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233</v>
      </c>
      <c r="AT223" s="216" t="s">
        <v>137</v>
      </c>
      <c r="AU223" s="216" t="s">
        <v>83</v>
      </c>
      <c r="AY223" s="18" t="s">
        <v>134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81</v>
      </c>
      <c r="BK223" s="217">
        <f>ROUND(I223*H223,2)</f>
        <v>0</v>
      </c>
      <c r="BL223" s="18" t="s">
        <v>233</v>
      </c>
      <c r="BM223" s="216" t="s">
        <v>367</v>
      </c>
    </row>
    <row r="224" s="2" customFormat="1">
      <c r="A224" s="39"/>
      <c r="B224" s="40"/>
      <c r="C224" s="41"/>
      <c r="D224" s="218" t="s">
        <v>144</v>
      </c>
      <c r="E224" s="41"/>
      <c r="F224" s="219" t="s">
        <v>368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144</v>
      </c>
      <c r="AU224" s="18" t="s">
        <v>83</v>
      </c>
    </row>
    <row r="225" s="2" customFormat="1">
      <c r="A225" s="39"/>
      <c r="B225" s="40"/>
      <c r="C225" s="41"/>
      <c r="D225" s="223" t="s">
        <v>146</v>
      </c>
      <c r="E225" s="41"/>
      <c r="F225" s="224" t="s">
        <v>369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146</v>
      </c>
      <c r="AU225" s="18" t="s">
        <v>83</v>
      </c>
    </row>
    <row r="226" s="2" customFormat="1" ht="16.5" customHeight="1">
      <c r="A226" s="39"/>
      <c r="B226" s="40"/>
      <c r="C226" s="205" t="s">
        <v>370</v>
      </c>
      <c r="D226" s="205" t="s">
        <v>137</v>
      </c>
      <c r="E226" s="206" t="s">
        <v>371</v>
      </c>
      <c r="F226" s="207" t="s">
        <v>372</v>
      </c>
      <c r="G226" s="208" t="s">
        <v>156</v>
      </c>
      <c r="H226" s="209">
        <v>0.90000000000000002</v>
      </c>
      <c r="I226" s="210"/>
      <c r="J226" s="211">
        <f>ROUND(I226*H226,2)</f>
        <v>0</v>
      </c>
      <c r="K226" s="207" t="s">
        <v>141</v>
      </c>
      <c r="L226" s="45"/>
      <c r="M226" s="212" t="s">
        <v>19</v>
      </c>
      <c r="N226" s="213" t="s">
        <v>44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233</v>
      </c>
      <c r="AT226" s="216" t="s">
        <v>137</v>
      </c>
      <c r="AU226" s="216" t="s">
        <v>83</v>
      </c>
      <c r="AY226" s="18" t="s">
        <v>134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81</v>
      </c>
      <c r="BK226" s="217">
        <f>ROUND(I226*H226,2)</f>
        <v>0</v>
      </c>
      <c r="BL226" s="18" t="s">
        <v>233</v>
      </c>
      <c r="BM226" s="216" t="s">
        <v>373</v>
      </c>
    </row>
    <row r="227" s="2" customFormat="1">
      <c r="A227" s="39"/>
      <c r="B227" s="40"/>
      <c r="C227" s="41"/>
      <c r="D227" s="218" t="s">
        <v>144</v>
      </c>
      <c r="E227" s="41"/>
      <c r="F227" s="219" t="s">
        <v>374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144</v>
      </c>
      <c r="AU227" s="18" t="s">
        <v>83</v>
      </c>
    </row>
    <row r="228" s="2" customFormat="1">
      <c r="A228" s="39"/>
      <c r="B228" s="40"/>
      <c r="C228" s="41"/>
      <c r="D228" s="223" t="s">
        <v>146</v>
      </c>
      <c r="E228" s="41"/>
      <c r="F228" s="224" t="s">
        <v>375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146</v>
      </c>
      <c r="AU228" s="18" t="s">
        <v>83</v>
      </c>
    </row>
    <row r="229" s="2" customFormat="1" ht="16.5" customHeight="1">
      <c r="A229" s="39"/>
      <c r="B229" s="40"/>
      <c r="C229" s="205" t="s">
        <v>376</v>
      </c>
      <c r="D229" s="205" t="s">
        <v>137</v>
      </c>
      <c r="E229" s="206" t="s">
        <v>377</v>
      </c>
      <c r="F229" s="207" t="s">
        <v>378</v>
      </c>
      <c r="G229" s="208" t="s">
        <v>156</v>
      </c>
      <c r="H229" s="209">
        <v>0.90000000000000002</v>
      </c>
      <c r="I229" s="210"/>
      <c r="J229" s="211">
        <f>ROUND(I229*H229,2)</f>
        <v>0</v>
      </c>
      <c r="K229" s="207" t="s">
        <v>141</v>
      </c>
      <c r="L229" s="45"/>
      <c r="M229" s="212" t="s">
        <v>19</v>
      </c>
      <c r="N229" s="213" t="s">
        <v>44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233</v>
      </c>
      <c r="AT229" s="216" t="s">
        <v>137</v>
      </c>
      <c r="AU229" s="216" t="s">
        <v>83</v>
      </c>
      <c r="AY229" s="18" t="s">
        <v>134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81</v>
      </c>
      <c r="BK229" s="217">
        <f>ROUND(I229*H229,2)</f>
        <v>0</v>
      </c>
      <c r="BL229" s="18" t="s">
        <v>233</v>
      </c>
      <c r="BM229" s="216" t="s">
        <v>379</v>
      </c>
    </row>
    <row r="230" s="2" customFormat="1">
      <c r="A230" s="39"/>
      <c r="B230" s="40"/>
      <c r="C230" s="41"/>
      <c r="D230" s="218" t="s">
        <v>144</v>
      </c>
      <c r="E230" s="41"/>
      <c r="F230" s="219" t="s">
        <v>380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144</v>
      </c>
      <c r="AU230" s="18" t="s">
        <v>83</v>
      </c>
    </row>
    <row r="231" s="2" customFormat="1">
      <c r="A231" s="39"/>
      <c r="B231" s="40"/>
      <c r="C231" s="41"/>
      <c r="D231" s="223" t="s">
        <v>146</v>
      </c>
      <c r="E231" s="41"/>
      <c r="F231" s="224" t="s">
        <v>381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146</v>
      </c>
      <c r="AU231" s="18" t="s">
        <v>83</v>
      </c>
    </row>
    <row r="232" s="12" customFormat="1" ht="22.8" customHeight="1">
      <c r="A232" s="12"/>
      <c r="B232" s="189"/>
      <c r="C232" s="190"/>
      <c r="D232" s="191" t="s">
        <v>72</v>
      </c>
      <c r="E232" s="203" t="s">
        <v>382</v>
      </c>
      <c r="F232" s="203" t="s">
        <v>383</v>
      </c>
      <c r="G232" s="190"/>
      <c r="H232" s="190"/>
      <c r="I232" s="193"/>
      <c r="J232" s="204">
        <f>BK232</f>
        <v>0</v>
      </c>
      <c r="K232" s="190"/>
      <c r="L232" s="195"/>
      <c r="M232" s="196"/>
      <c r="N232" s="197"/>
      <c r="O232" s="197"/>
      <c r="P232" s="198">
        <f>SUM(P233:P282)</f>
        <v>0</v>
      </c>
      <c r="Q232" s="197"/>
      <c r="R232" s="198">
        <f>SUM(R233:R282)</f>
        <v>0.16632240000000001</v>
      </c>
      <c r="S232" s="197"/>
      <c r="T232" s="199">
        <f>SUM(T233:T282)</f>
        <v>0.35219999999999996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0" t="s">
        <v>83</v>
      </c>
      <c r="AT232" s="201" t="s">
        <v>72</v>
      </c>
      <c r="AU232" s="201" t="s">
        <v>81</v>
      </c>
      <c r="AY232" s="200" t="s">
        <v>134</v>
      </c>
      <c r="BK232" s="202">
        <f>SUM(BK233:BK282)</f>
        <v>0</v>
      </c>
    </row>
    <row r="233" s="2" customFormat="1" ht="16.5" customHeight="1">
      <c r="A233" s="39"/>
      <c r="B233" s="40"/>
      <c r="C233" s="205" t="s">
        <v>384</v>
      </c>
      <c r="D233" s="205" t="s">
        <v>137</v>
      </c>
      <c r="E233" s="206" t="s">
        <v>385</v>
      </c>
      <c r="F233" s="207" t="s">
        <v>386</v>
      </c>
      <c r="G233" s="208" t="s">
        <v>150</v>
      </c>
      <c r="H233" s="209">
        <v>2</v>
      </c>
      <c r="I233" s="210"/>
      <c r="J233" s="211">
        <f>ROUND(I233*H233,2)</f>
        <v>0</v>
      </c>
      <c r="K233" s="207" t="s">
        <v>141</v>
      </c>
      <c r="L233" s="45"/>
      <c r="M233" s="212" t="s">
        <v>19</v>
      </c>
      <c r="N233" s="213" t="s">
        <v>44</v>
      </c>
      <c r="O233" s="85"/>
      <c r="P233" s="214">
        <f>O233*H233</f>
        <v>0</v>
      </c>
      <c r="Q233" s="214">
        <v>0.00025999999999999998</v>
      </c>
      <c r="R233" s="214">
        <f>Q233*H233</f>
        <v>0.00051999999999999995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233</v>
      </c>
      <c r="AT233" s="216" t="s">
        <v>137</v>
      </c>
      <c r="AU233" s="216" t="s">
        <v>83</v>
      </c>
      <c r="AY233" s="18" t="s">
        <v>134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81</v>
      </c>
      <c r="BK233" s="217">
        <f>ROUND(I233*H233,2)</f>
        <v>0</v>
      </c>
      <c r="BL233" s="18" t="s">
        <v>233</v>
      </c>
      <c r="BM233" s="216" t="s">
        <v>387</v>
      </c>
    </row>
    <row r="234" s="2" customFormat="1">
      <c r="A234" s="39"/>
      <c r="B234" s="40"/>
      <c r="C234" s="41"/>
      <c r="D234" s="218" t="s">
        <v>144</v>
      </c>
      <c r="E234" s="41"/>
      <c r="F234" s="219" t="s">
        <v>388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144</v>
      </c>
      <c r="AU234" s="18" t="s">
        <v>83</v>
      </c>
    </row>
    <row r="235" s="2" customFormat="1">
      <c r="A235" s="39"/>
      <c r="B235" s="40"/>
      <c r="C235" s="41"/>
      <c r="D235" s="223" t="s">
        <v>146</v>
      </c>
      <c r="E235" s="41"/>
      <c r="F235" s="224" t="s">
        <v>389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146</v>
      </c>
      <c r="AU235" s="18" t="s">
        <v>83</v>
      </c>
    </row>
    <row r="236" s="2" customFormat="1">
      <c r="A236" s="39"/>
      <c r="B236" s="40"/>
      <c r="C236" s="41"/>
      <c r="D236" s="218" t="s">
        <v>223</v>
      </c>
      <c r="E236" s="41"/>
      <c r="F236" s="246" t="s">
        <v>390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223</v>
      </c>
      <c r="AU236" s="18" t="s">
        <v>83</v>
      </c>
    </row>
    <row r="237" s="2" customFormat="1" ht="16.5" customHeight="1">
      <c r="A237" s="39"/>
      <c r="B237" s="40"/>
      <c r="C237" s="236" t="s">
        <v>391</v>
      </c>
      <c r="D237" s="236" t="s">
        <v>219</v>
      </c>
      <c r="E237" s="237" t="s">
        <v>392</v>
      </c>
      <c r="F237" s="238" t="s">
        <v>393</v>
      </c>
      <c r="G237" s="239" t="s">
        <v>140</v>
      </c>
      <c r="H237" s="240">
        <v>0.71999999999999997</v>
      </c>
      <c r="I237" s="241"/>
      <c r="J237" s="242">
        <f>ROUND(I237*H237,2)</f>
        <v>0</v>
      </c>
      <c r="K237" s="238" t="s">
        <v>141</v>
      </c>
      <c r="L237" s="243"/>
      <c r="M237" s="244" t="s">
        <v>19</v>
      </c>
      <c r="N237" s="245" t="s">
        <v>44</v>
      </c>
      <c r="O237" s="85"/>
      <c r="P237" s="214">
        <f>O237*H237</f>
        <v>0</v>
      </c>
      <c r="Q237" s="214">
        <v>0.029170000000000001</v>
      </c>
      <c r="R237" s="214">
        <f>Q237*H237</f>
        <v>0.021002400000000001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338</v>
      </c>
      <c r="AT237" s="216" t="s">
        <v>219</v>
      </c>
      <c r="AU237" s="216" t="s">
        <v>83</v>
      </c>
      <c r="AY237" s="18" t="s">
        <v>134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81</v>
      </c>
      <c r="BK237" s="217">
        <f>ROUND(I237*H237,2)</f>
        <v>0</v>
      </c>
      <c r="BL237" s="18" t="s">
        <v>233</v>
      </c>
      <c r="BM237" s="216" t="s">
        <v>394</v>
      </c>
    </row>
    <row r="238" s="2" customFormat="1">
      <c r="A238" s="39"/>
      <c r="B238" s="40"/>
      <c r="C238" s="41"/>
      <c r="D238" s="218" t="s">
        <v>144</v>
      </c>
      <c r="E238" s="41"/>
      <c r="F238" s="219" t="s">
        <v>393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144</v>
      </c>
      <c r="AU238" s="18" t="s">
        <v>83</v>
      </c>
    </row>
    <row r="239" s="13" customFormat="1">
      <c r="A239" s="13"/>
      <c r="B239" s="225"/>
      <c r="C239" s="226"/>
      <c r="D239" s="218" t="s">
        <v>165</v>
      </c>
      <c r="E239" s="227" t="s">
        <v>19</v>
      </c>
      <c r="F239" s="228" t="s">
        <v>395</v>
      </c>
      <c r="G239" s="226"/>
      <c r="H239" s="229">
        <v>0.71999999999999997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165</v>
      </c>
      <c r="AU239" s="235" t="s">
        <v>83</v>
      </c>
      <c r="AV239" s="13" t="s">
        <v>83</v>
      </c>
      <c r="AW239" s="13" t="s">
        <v>32</v>
      </c>
      <c r="AX239" s="13" t="s">
        <v>81</v>
      </c>
      <c r="AY239" s="235" t="s">
        <v>134</v>
      </c>
    </row>
    <row r="240" s="2" customFormat="1" ht="16.5" customHeight="1">
      <c r="A240" s="39"/>
      <c r="B240" s="40"/>
      <c r="C240" s="205" t="s">
        <v>396</v>
      </c>
      <c r="D240" s="205" t="s">
        <v>137</v>
      </c>
      <c r="E240" s="206" t="s">
        <v>397</v>
      </c>
      <c r="F240" s="207" t="s">
        <v>398</v>
      </c>
      <c r="G240" s="208" t="s">
        <v>150</v>
      </c>
      <c r="H240" s="209">
        <v>1</v>
      </c>
      <c r="I240" s="210"/>
      <c r="J240" s="211">
        <f>ROUND(I240*H240,2)</f>
        <v>0</v>
      </c>
      <c r="K240" s="207" t="s">
        <v>141</v>
      </c>
      <c r="L240" s="45"/>
      <c r="M240" s="212" t="s">
        <v>19</v>
      </c>
      <c r="N240" s="213" t="s">
        <v>44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233</v>
      </c>
      <c r="AT240" s="216" t="s">
        <v>137</v>
      </c>
      <c r="AU240" s="216" t="s">
        <v>83</v>
      </c>
      <c r="AY240" s="18" t="s">
        <v>134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81</v>
      </c>
      <c r="BK240" s="217">
        <f>ROUND(I240*H240,2)</f>
        <v>0</v>
      </c>
      <c r="BL240" s="18" t="s">
        <v>233</v>
      </c>
      <c r="BM240" s="216" t="s">
        <v>399</v>
      </c>
    </row>
    <row r="241" s="2" customFormat="1">
      <c r="A241" s="39"/>
      <c r="B241" s="40"/>
      <c r="C241" s="41"/>
      <c r="D241" s="218" t="s">
        <v>144</v>
      </c>
      <c r="E241" s="41"/>
      <c r="F241" s="219" t="s">
        <v>400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144</v>
      </c>
      <c r="AU241" s="18" t="s">
        <v>83</v>
      </c>
    </row>
    <row r="242" s="2" customFormat="1">
      <c r="A242" s="39"/>
      <c r="B242" s="40"/>
      <c r="C242" s="41"/>
      <c r="D242" s="223" t="s">
        <v>146</v>
      </c>
      <c r="E242" s="41"/>
      <c r="F242" s="224" t="s">
        <v>401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146</v>
      </c>
      <c r="AU242" s="18" t="s">
        <v>83</v>
      </c>
    </row>
    <row r="243" s="2" customFormat="1" ht="16.5" customHeight="1">
      <c r="A243" s="39"/>
      <c r="B243" s="40"/>
      <c r="C243" s="205" t="s">
        <v>402</v>
      </c>
      <c r="D243" s="205" t="s">
        <v>137</v>
      </c>
      <c r="E243" s="206" t="s">
        <v>403</v>
      </c>
      <c r="F243" s="207" t="s">
        <v>404</v>
      </c>
      <c r="G243" s="208" t="s">
        <v>150</v>
      </c>
      <c r="H243" s="209">
        <v>3</v>
      </c>
      <c r="I243" s="210"/>
      <c r="J243" s="211">
        <f>ROUND(I243*H243,2)</f>
        <v>0</v>
      </c>
      <c r="K243" s="207" t="s">
        <v>141</v>
      </c>
      <c r="L243" s="45"/>
      <c r="M243" s="212" t="s">
        <v>19</v>
      </c>
      <c r="N243" s="213" t="s">
        <v>44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233</v>
      </c>
      <c r="AT243" s="216" t="s">
        <v>137</v>
      </c>
      <c r="AU243" s="216" t="s">
        <v>83</v>
      </c>
      <c r="AY243" s="18" t="s">
        <v>134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81</v>
      </c>
      <c r="BK243" s="217">
        <f>ROUND(I243*H243,2)</f>
        <v>0</v>
      </c>
      <c r="BL243" s="18" t="s">
        <v>233</v>
      </c>
      <c r="BM243" s="216" t="s">
        <v>405</v>
      </c>
    </row>
    <row r="244" s="2" customFormat="1">
      <c r="A244" s="39"/>
      <c r="B244" s="40"/>
      <c r="C244" s="41"/>
      <c r="D244" s="218" t="s">
        <v>144</v>
      </c>
      <c r="E244" s="41"/>
      <c r="F244" s="219" t="s">
        <v>406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144</v>
      </c>
      <c r="AU244" s="18" t="s">
        <v>83</v>
      </c>
    </row>
    <row r="245" s="2" customFormat="1">
      <c r="A245" s="39"/>
      <c r="B245" s="40"/>
      <c r="C245" s="41"/>
      <c r="D245" s="223" t="s">
        <v>146</v>
      </c>
      <c r="E245" s="41"/>
      <c r="F245" s="224" t="s">
        <v>407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146</v>
      </c>
      <c r="AU245" s="18" t="s">
        <v>83</v>
      </c>
    </row>
    <row r="246" s="2" customFormat="1" ht="16.5" customHeight="1">
      <c r="A246" s="39"/>
      <c r="B246" s="40"/>
      <c r="C246" s="236" t="s">
        <v>408</v>
      </c>
      <c r="D246" s="236" t="s">
        <v>219</v>
      </c>
      <c r="E246" s="237" t="s">
        <v>409</v>
      </c>
      <c r="F246" s="238" t="s">
        <v>410</v>
      </c>
      <c r="G246" s="239" t="s">
        <v>150</v>
      </c>
      <c r="H246" s="240">
        <v>1</v>
      </c>
      <c r="I246" s="241"/>
      <c r="J246" s="242">
        <f>ROUND(I246*H246,2)</f>
        <v>0</v>
      </c>
      <c r="K246" s="238" t="s">
        <v>141</v>
      </c>
      <c r="L246" s="243"/>
      <c r="M246" s="244" t="s">
        <v>19</v>
      </c>
      <c r="N246" s="245" t="s">
        <v>44</v>
      </c>
      <c r="O246" s="85"/>
      <c r="P246" s="214">
        <f>O246*H246</f>
        <v>0</v>
      </c>
      <c r="Q246" s="214">
        <v>0.016</v>
      </c>
      <c r="R246" s="214">
        <f>Q246*H246</f>
        <v>0.016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338</v>
      </c>
      <c r="AT246" s="216" t="s">
        <v>219</v>
      </c>
      <c r="AU246" s="216" t="s">
        <v>83</v>
      </c>
      <c r="AY246" s="18" t="s">
        <v>134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81</v>
      </c>
      <c r="BK246" s="217">
        <f>ROUND(I246*H246,2)</f>
        <v>0</v>
      </c>
      <c r="BL246" s="18" t="s">
        <v>233</v>
      </c>
      <c r="BM246" s="216" t="s">
        <v>411</v>
      </c>
    </row>
    <row r="247" s="2" customFormat="1">
      <c r="A247" s="39"/>
      <c r="B247" s="40"/>
      <c r="C247" s="41"/>
      <c r="D247" s="218" t="s">
        <v>144</v>
      </c>
      <c r="E247" s="41"/>
      <c r="F247" s="219" t="s">
        <v>410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144</v>
      </c>
      <c r="AU247" s="18" t="s">
        <v>83</v>
      </c>
    </row>
    <row r="248" s="2" customFormat="1">
      <c r="A248" s="39"/>
      <c r="B248" s="40"/>
      <c r="C248" s="41"/>
      <c r="D248" s="218" t="s">
        <v>223</v>
      </c>
      <c r="E248" s="41"/>
      <c r="F248" s="246" t="s">
        <v>224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223</v>
      </c>
      <c r="AU248" s="18" t="s">
        <v>83</v>
      </c>
    </row>
    <row r="249" s="2" customFormat="1" ht="16.5" customHeight="1">
      <c r="A249" s="39"/>
      <c r="B249" s="40"/>
      <c r="C249" s="236" t="s">
        <v>412</v>
      </c>
      <c r="D249" s="236" t="s">
        <v>219</v>
      </c>
      <c r="E249" s="237" t="s">
        <v>413</v>
      </c>
      <c r="F249" s="238" t="s">
        <v>414</v>
      </c>
      <c r="G249" s="239" t="s">
        <v>150</v>
      </c>
      <c r="H249" s="240">
        <v>3</v>
      </c>
      <c r="I249" s="241"/>
      <c r="J249" s="242">
        <f>ROUND(I249*H249,2)</f>
        <v>0</v>
      </c>
      <c r="K249" s="238" t="s">
        <v>141</v>
      </c>
      <c r="L249" s="243"/>
      <c r="M249" s="244" t="s">
        <v>19</v>
      </c>
      <c r="N249" s="245" t="s">
        <v>44</v>
      </c>
      <c r="O249" s="85"/>
      <c r="P249" s="214">
        <f>O249*H249</f>
        <v>0</v>
      </c>
      <c r="Q249" s="214">
        <v>0.017000000000000001</v>
      </c>
      <c r="R249" s="214">
        <f>Q249*H249</f>
        <v>0.051000000000000004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338</v>
      </c>
      <c r="AT249" s="216" t="s">
        <v>219</v>
      </c>
      <c r="AU249" s="216" t="s">
        <v>83</v>
      </c>
      <c r="AY249" s="18" t="s">
        <v>134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81</v>
      </c>
      <c r="BK249" s="217">
        <f>ROUND(I249*H249,2)</f>
        <v>0</v>
      </c>
      <c r="BL249" s="18" t="s">
        <v>233</v>
      </c>
      <c r="BM249" s="216" t="s">
        <v>415</v>
      </c>
    </row>
    <row r="250" s="2" customFormat="1">
      <c r="A250" s="39"/>
      <c r="B250" s="40"/>
      <c r="C250" s="41"/>
      <c r="D250" s="218" t="s">
        <v>144</v>
      </c>
      <c r="E250" s="41"/>
      <c r="F250" s="219" t="s">
        <v>414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144</v>
      </c>
      <c r="AU250" s="18" t="s">
        <v>83</v>
      </c>
    </row>
    <row r="251" s="2" customFormat="1">
      <c r="A251" s="39"/>
      <c r="B251" s="40"/>
      <c r="C251" s="41"/>
      <c r="D251" s="218" t="s">
        <v>223</v>
      </c>
      <c r="E251" s="41"/>
      <c r="F251" s="246" t="s">
        <v>224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223</v>
      </c>
      <c r="AU251" s="18" t="s">
        <v>83</v>
      </c>
    </row>
    <row r="252" s="2" customFormat="1" ht="16.5" customHeight="1">
      <c r="A252" s="39"/>
      <c r="B252" s="40"/>
      <c r="C252" s="236" t="s">
        <v>416</v>
      </c>
      <c r="D252" s="236" t="s">
        <v>219</v>
      </c>
      <c r="E252" s="237" t="s">
        <v>417</v>
      </c>
      <c r="F252" s="238" t="s">
        <v>418</v>
      </c>
      <c r="G252" s="239" t="s">
        <v>150</v>
      </c>
      <c r="H252" s="240">
        <v>1</v>
      </c>
      <c r="I252" s="241"/>
      <c r="J252" s="242">
        <f>ROUND(I252*H252,2)</f>
        <v>0</v>
      </c>
      <c r="K252" s="238" t="s">
        <v>141</v>
      </c>
      <c r="L252" s="243"/>
      <c r="M252" s="244" t="s">
        <v>19</v>
      </c>
      <c r="N252" s="245" t="s">
        <v>44</v>
      </c>
      <c r="O252" s="85"/>
      <c r="P252" s="214">
        <f>O252*H252</f>
        <v>0</v>
      </c>
      <c r="Q252" s="214">
        <v>0.0195</v>
      </c>
      <c r="R252" s="214">
        <f>Q252*H252</f>
        <v>0.0195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338</v>
      </c>
      <c r="AT252" s="216" t="s">
        <v>219</v>
      </c>
      <c r="AU252" s="216" t="s">
        <v>83</v>
      </c>
      <c r="AY252" s="18" t="s">
        <v>134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81</v>
      </c>
      <c r="BK252" s="217">
        <f>ROUND(I252*H252,2)</f>
        <v>0</v>
      </c>
      <c r="BL252" s="18" t="s">
        <v>233</v>
      </c>
      <c r="BM252" s="216" t="s">
        <v>419</v>
      </c>
    </row>
    <row r="253" s="2" customFormat="1">
      <c r="A253" s="39"/>
      <c r="B253" s="40"/>
      <c r="C253" s="41"/>
      <c r="D253" s="218" t="s">
        <v>144</v>
      </c>
      <c r="E253" s="41"/>
      <c r="F253" s="219" t="s">
        <v>418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144</v>
      </c>
      <c r="AU253" s="18" t="s">
        <v>83</v>
      </c>
    </row>
    <row r="254" s="2" customFormat="1">
      <c r="A254" s="39"/>
      <c r="B254" s="40"/>
      <c r="C254" s="41"/>
      <c r="D254" s="218" t="s">
        <v>223</v>
      </c>
      <c r="E254" s="41"/>
      <c r="F254" s="246" t="s">
        <v>224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223</v>
      </c>
      <c r="AU254" s="18" t="s">
        <v>83</v>
      </c>
    </row>
    <row r="255" s="2" customFormat="1" ht="16.5" customHeight="1">
      <c r="A255" s="39"/>
      <c r="B255" s="40"/>
      <c r="C255" s="205" t="s">
        <v>420</v>
      </c>
      <c r="D255" s="205" t="s">
        <v>137</v>
      </c>
      <c r="E255" s="206" t="s">
        <v>421</v>
      </c>
      <c r="F255" s="207" t="s">
        <v>422</v>
      </c>
      <c r="G255" s="208" t="s">
        <v>150</v>
      </c>
      <c r="H255" s="209">
        <v>2</v>
      </c>
      <c r="I255" s="210"/>
      <c r="J255" s="211">
        <f>ROUND(I255*H255,2)</f>
        <v>0</v>
      </c>
      <c r="K255" s="207" t="s">
        <v>141</v>
      </c>
      <c r="L255" s="45"/>
      <c r="M255" s="212" t="s">
        <v>19</v>
      </c>
      <c r="N255" s="213" t="s">
        <v>44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233</v>
      </c>
      <c r="AT255" s="216" t="s">
        <v>137</v>
      </c>
      <c r="AU255" s="216" t="s">
        <v>83</v>
      </c>
      <c r="AY255" s="18" t="s">
        <v>134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81</v>
      </c>
      <c r="BK255" s="217">
        <f>ROUND(I255*H255,2)</f>
        <v>0</v>
      </c>
      <c r="BL255" s="18" t="s">
        <v>233</v>
      </c>
      <c r="BM255" s="216" t="s">
        <v>423</v>
      </c>
    </row>
    <row r="256" s="2" customFormat="1">
      <c r="A256" s="39"/>
      <c r="B256" s="40"/>
      <c r="C256" s="41"/>
      <c r="D256" s="218" t="s">
        <v>144</v>
      </c>
      <c r="E256" s="41"/>
      <c r="F256" s="219" t="s">
        <v>424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144</v>
      </c>
      <c r="AU256" s="18" t="s">
        <v>83</v>
      </c>
    </row>
    <row r="257" s="2" customFormat="1">
      <c r="A257" s="39"/>
      <c r="B257" s="40"/>
      <c r="C257" s="41"/>
      <c r="D257" s="223" t="s">
        <v>146</v>
      </c>
      <c r="E257" s="41"/>
      <c r="F257" s="224" t="s">
        <v>425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146</v>
      </c>
      <c r="AU257" s="18" t="s">
        <v>83</v>
      </c>
    </row>
    <row r="258" s="2" customFormat="1" ht="21.75" customHeight="1">
      <c r="A258" s="39"/>
      <c r="B258" s="40"/>
      <c r="C258" s="236" t="s">
        <v>426</v>
      </c>
      <c r="D258" s="236" t="s">
        <v>219</v>
      </c>
      <c r="E258" s="237" t="s">
        <v>427</v>
      </c>
      <c r="F258" s="238" t="s">
        <v>428</v>
      </c>
      <c r="G258" s="239" t="s">
        <v>150</v>
      </c>
      <c r="H258" s="240">
        <v>2</v>
      </c>
      <c r="I258" s="241"/>
      <c r="J258" s="242">
        <f>ROUND(I258*H258,2)</f>
        <v>0</v>
      </c>
      <c r="K258" s="238" t="s">
        <v>141</v>
      </c>
      <c r="L258" s="243"/>
      <c r="M258" s="244" t="s">
        <v>19</v>
      </c>
      <c r="N258" s="245" t="s">
        <v>44</v>
      </c>
      <c r="O258" s="85"/>
      <c r="P258" s="214">
        <f>O258*H258</f>
        <v>0</v>
      </c>
      <c r="Q258" s="214">
        <v>0.021499999999999998</v>
      </c>
      <c r="R258" s="214">
        <f>Q258*H258</f>
        <v>0.042999999999999997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338</v>
      </c>
      <c r="AT258" s="216" t="s">
        <v>219</v>
      </c>
      <c r="AU258" s="216" t="s">
        <v>83</v>
      </c>
      <c r="AY258" s="18" t="s">
        <v>134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81</v>
      </c>
      <c r="BK258" s="217">
        <f>ROUND(I258*H258,2)</f>
        <v>0</v>
      </c>
      <c r="BL258" s="18" t="s">
        <v>233</v>
      </c>
      <c r="BM258" s="216" t="s">
        <v>429</v>
      </c>
    </row>
    <row r="259" s="2" customFormat="1">
      <c r="A259" s="39"/>
      <c r="B259" s="40"/>
      <c r="C259" s="41"/>
      <c r="D259" s="218" t="s">
        <v>144</v>
      </c>
      <c r="E259" s="41"/>
      <c r="F259" s="219" t="s">
        <v>428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144</v>
      </c>
      <c r="AU259" s="18" t="s">
        <v>83</v>
      </c>
    </row>
    <row r="260" s="2" customFormat="1">
      <c r="A260" s="39"/>
      <c r="B260" s="40"/>
      <c r="C260" s="41"/>
      <c r="D260" s="218" t="s">
        <v>223</v>
      </c>
      <c r="E260" s="41"/>
      <c r="F260" s="246" t="s">
        <v>430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223</v>
      </c>
      <c r="AU260" s="18" t="s">
        <v>83</v>
      </c>
    </row>
    <row r="261" s="2" customFormat="1" ht="16.5" customHeight="1">
      <c r="A261" s="39"/>
      <c r="B261" s="40"/>
      <c r="C261" s="205" t="s">
        <v>431</v>
      </c>
      <c r="D261" s="205" t="s">
        <v>137</v>
      </c>
      <c r="E261" s="206" t="s">
        <v>432</v>
      </c>
      <c r="F261" s="207" t="s">
        <v>433</v>
      </c>
      <c r="G261" s="208" t="s">
        <v>150</v>
      </c>
      <c r="H261" s="209">
        <v>7</v>
      </c>
      <c r="I261" s="210"/>
      <c r="J261" s="211">
        <f>ROUND(I261*H261,2)</f>
        <v>0</v>
      </c>
      <c r="K261" s="207" t="s">
        <v>141</v>
      </c>
      <c r="L261" s="45"/>
      <c r="M261" s="212" t="s">
        <v>19</v>
      </c>
      <c r="N261" s="213" t="s">
        <v>44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0.0018</v>
      </c>
      <c r="T261" s="215">
        <f>S261*H261</f>
        <v>0.0126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233</v>
      </c>
      <c r="AT261" s="216" t="s">
        <v>137</v>
      </c>
      <c r="AU261" s="216" t="s">
        <v>83</v>
      </c>
      <c r="AY261" s="18" t="s">
        <v>134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81</v>
      </c>
      <c r="BK261" s="217">
        <f>ROUND(I261*H261,2)</f>
        <v>0</v>
      </c>
      <c r="BL261" s="18" t="s">
        <v>233</v>
      </c>
      <c r="BM261" s="216" t="s">
        <v>434</v>
      </c>
    </row>
    <row r="262" s="2" customFormat="1">
      <c r="A262" s="39"/>
      <c r="B262" s="40"/>
      <c r="C262" s="41"/>
      <c r="D262" s="218" t="s">
        <v>144</v>
      </c>
      <c r="E262" s="41"/>
      <c r="F262" s="219" t="s">
        <v>433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144</v>
      </c>
      <c r="AU262" s="18" t="s">
        <v>83</v>
      </c>
    </row>
    <row r="263" s="2" customFormat="1">
      <c r="A263" s="39"/>
      <c r="B263" s="40"/>
      <c r="C263" s="41"/>
      <c r="D263" s="223" t="s">
        <v>146</v>
      </c>
      <c r="E263" s="41"/>
      <c r="F263" s="224" t="s">
        <v>435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146</v>
      </c>
      <c r="AU263" s="18" t="s">
        <v>83</v>
      </c>
    </row>
    <row r="264" s="2" customFormat="1" ht="16.5" customHeight="1">
      <c r="A264" s="39"/>
      <c r="B264" s="40"/>
      <c r="C264" s="236" t="s">
        <v>436</v>
      </c>
      <c r="D264" s="236" t="s">
        <v>219</v>
      </c>
      <c r="E264" s="237" t="s">
        <v>437</v>
      </c>
      <c r="F264" s="238" t="s">
        <v>438</v>
      </c>
      <c r="G264" s="239" t="s">
        <v>150</v>
      </c>
      <c r="H264" s="240">
        <v>4</v>
      </c>
      <c r="I264" s="241"/>
      <c r="J264" s="242">
        <f>ROUND(I264*H264,2)</f>
        <v>0</v>
      </c>
      <c r="K264" s="238" t="s">
        <v>141</v>
      </c>
      <c r="L264" s="243"/>
      <c r="M264" s="244" t="s">
        <v>19</v>
      </c>
      <c r="N264" s="245" t="s">
        <v>44</v>
      </c>
      <c r="O264" s="85"/>
      <c r="P264" s="214">
        <f>O264*H264</f>
        <v>0</v>
      </c>
      <c r="Q264" s="214">
        <v>0.0011999999999999999</v>
      </c>
      <c r="R264" s="214">
        <f>Q264*H264</f>
        <v>0.0047999999999999996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338</v>
      </c>
      <c r="AT264" s="216" t="s">
        <v>219</v>
      </c>
      <c r="AU264" s="216" t="s">
        <v>83</v>
      </c>
      <c r="AY264" s="18" t="s">
        <v>134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81</v>
      </c>
      <c r="BK264" s="217">
        <f>ROUND(I264*H264,2)</f>
        <v>0</v>
      </c>
      <c r="BL264" s="18" t="s">
        <v>233</v>
      </c>
      <c r="BM264" s="216" t="s">
        <v>439</v>
      </c>
    </row>
    <row r="265" s="2" customFormat="1">
      <c r="A265" s="39"/>
      <c r="B265" s="40"/>
      <c r="C265" s="41"/>
      <c r="D265" s="218" t="s">
        <v>144</v>
      </c>
      <c r="E265" s="41"/>
      <c r="F265" s="219" t="s">
        <v>438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144</v>
      </c>
      <c r="AU265" s="18" t="s">
        <v>83</v>
      </c>
    </row>
    <row r="266" s="2" customFormat="1" ht="16.5" customHeight="1">
      <c r="A266" s="39"/>
      <c r="B266" s="40"/>
      <c r="C266" s="236" t="s">
        <v>440</v>
      </c>
      <c r="D266" s="236" t="s">
        <v>219</v>
      </c>
      <c r="E266" s="237" t="s">
        <v>441</v>
      </c>
      <c r="F266" s="238" t="s">
        <v>442</v>
      </c>
      <c r="G266" s="239" t="s">
        <v>150</v>
      </c>
      <c r="H266" s="240">
        <v>7</v>
      </c>
      <c r="I266" s="241"/>
      <c r="J266" s="242">
        <f>ROUND(I266*H266,2)</f>
        <v>0</v>
      </c>
      <c r="K266" s="238" t="s">
        <v>141</v>
      </c>
      <c r="L266" s="243"/>
      <c r="M266" s="244" t="s">
        <v>19</v>
      </c>
      <c r="N266" s="245" t="s">
        <v>44</v>
      </c>
      <c r="O266" s="85"/>
      <c r="P266" s="214">
        <f>O266*H266</f>
        <v>0</v>
      </c>
      <c r="Q266" s="214">
        <v>0.00050000000000000001</v>
      </c>
      <c r="R266" s="214">
        <f>Q266*H266</f>
        <v>0.0035000000000000001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338</v>
      </c>
      <c r="AT266" s="216" t="s">
        <v>219</v>
      </c>
      <c r="AU266" s="216" t="s">
        <v>83</v>
      </c>
      <c r="AY266" s="18" t="s">
        <v>134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81</v>
      </c>
      <c r="BK266" s="217">
        <f>ROUND(I266*H266,2)</f>
        <v>0</v>
      </c>
      <c r="BL266" s="18" t="s">
        <v>233</v>
      </c>
      <c r="BM266" s="216" t="s">
        <v>443</v>
      </c>
    </row>
    <row r="267" s="2" customFormat="1">
      <c r="A267" s="39"/>
      <c r="B267" s="40"/>
      <c r="C267" s="41"/>
      <c r="D267" s="218" t="s">
        <v>144</v>
      </c>
      <c r="E267" s="41"/>
      <c r="F267" s="219" t="s">
        <v>442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144</v>
      </c>
      <c r="AU267" s="18" t="s">
        <v>83</v>
      </c>
    </row>
    <row r="268" s="2" customFormat="1" ht="16.5" customHeight="1">
      <c r="A268" s="39"/>
      <c r="B268" s="40"/>
      <c r="C268" s="236" t="s">
        <v>444</v>
      </c>
      <c r="D268" s="236" t="s">
        <v>219</v>
      </c>
      <c r="E268" s="237" t="s">
        <v>445</v>
      </c>
      <c r="F268" s="238" t="s">
        <v>446</v>
      </c>
      <c r="G268" s="239" t="s">
        <v>150</v>
      </c>
      <c r="H268" s="240">
        <v>7</v>
      </c>
      <c r="I268" s="241"/>
      <c r="J268" s="242">
        <f>ROUND(I268*H268,2)</f>
        <v>0</v>
      </c>
      <c r="K268" s="238" t="s">
        <v>141</v>
      </c>
      <c r="L268" s="243"/>
      <c r="M268" s="244" t="s">
        <v>19</v>
      </c>
      <c r="N268" s="245" t="s">
        <v>44</v>
      </c>
      <c r="O268" s="85"/>
      <c r="P268" s="214">
        <f>O268*H268</f>
        <v>0</v>
      </c>
      <c r="Q268" s="214">
        <v>0.00050000000000000001</v>
      </c>
      <c r="R268" s="214">
        <f>Q268*H268</f>
        <v>0.0035000000000000001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338</v>
      </c>
      <c r="AT268" s="216" t="s">
        <v>219</v>
      </c>
      <c r="AU268" s="216" t="s">
        <v>83</v>
      </c>
      <c r="AY268" s="18" t="s">
        <v>134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81</v>
      </c>
      <c r="BK268" s="217">
        <f>ROUND(I268*H268,2)</f>
        <v>0</v>
      </c>
      <c r="BL268" s="18" t="s">
        <v>233</v>
      </c>
      <c r="BM268" s="216" t="s">
        <v>447</v>
      </c>
    </row>
    <row r="269" s="2" customFormat="1">
      <c r="A269" s="39"/>
      <c r="B269" s="40"/>
      <c r="C269" s="41"/>
      <c r="D269" s="218" t="s">
        <v>144</v>
      </c>
      <c r="E269" s="41"/>
      <c r="F269" s="219" t="s">
        <v>446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144</v>
      </c>
      <c r="AU269" s="18" t="s">
        <v>83</v>
      </c>
    </row>
    <row r="270" s="2" customFormat="1" ht="16.5" customHeight="1">
      <c r="A270" s="39"/>
      <c r="B270" s="40"/>
      <c r="C270" s="236" t="s">
        <v>448</v>
      </c>
      <c r="D270" s="236" t="s">
        <v>219</v>
      </c>
      <c r="E270" s="237" t="s">
        <v>449</v>
      </c>
      <c r="F270" s="238" t="s">
        <v>450</v>
      </c>
      <c r="G270" s="239" t="s">
        <v>451</v>
      </c>
      <c r="H270" s="240">
        <v>7</v>
      </c>
      <c r="I270" s="241"/>
      <c r="J270" s="242">
        <f>ROUND(I270*H270,2)</f>
        <v>0</v>
      </c>
      <c r="K270" s="238" t="s">
        <v>141</v>
      </c>
      <c r="L270" s="243"/>
      <c r="M270" s="244" t="s">
        <v>19</v>
      </c>
      <c r="N270" s="245" t="s">
        <v>44</v>
      </c>
      <c r="O270" s="85"/>
      <c r="P270" s="214">
        <f>O270*H270</f>
        <v>0</v>
      </c>
      <c r="Q270" s="214">
        <v>0.00050000000000000001</v>
      </c>
      <c r="R270" s="214">
        <f>Q270*H270</f>
        <v>0.0035000000000000001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188</v>
      </c>
      <c r="AT270" s="216" t="s">
        <v>219</v>
      </c>
      <c r="AU270" s="216" t="s">
        <v>83</v>
      </c>
      <c r="AY270" s="18" t="s">
        <v>134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81</v>
      </c>
      <c r="BK270" s="217">
        <f>ROUND(I270*H270,2)</f>
        <v>0</v>
      </c>
      <c r="BL270" s="18" t="s">
        <v>142</v>
      </c>
      <c r="BM270" s="216" t="s">
        <v>452</v>
      </c>
    </row>
    <row r="271" s="2" customFormat="1">
      <c r="A271" s="39"/>
      <c r="B271" s="40"/>
      <c r="C271" s="41"/>
      <c r="D271" s="218" t="s">
        <v>144</v>
      </c>
      <c r="E271" s="41"/>
      <c r="F271" s="219" t="s">
        <v>450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144</v>
      </c>
      <c r="AU271" s="18" t="s">
        <v>83</v>
      </c>
    </row>
    <row r="272" s="2" customFormat="1">
      <c r="A272" s="39"/>
      <c r="B272" s="40"/>
      <c r="C272" s="41"/>
      <c r="D272" s="218" t="s">
        <v>223</v>
      </c>
      <c r="E272" s="41"/>
      <c r="F272" s="246" t="s">
        <v>453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223</v>
      </c>
      <c r="AU272" s="18" t="s">
        <v>83</v>
      </c>
    </row>
    <row r="273" s="2" customFormat="1" ht="16.5" customHeight="1">
      <c r="A273" s="39"/>
      <c r="B273" s="40"/>
      <c r="C273" s="205" t="s">
        <v>454</v>
      </c>
      <c r="D273" s="205" t="s">
        <v>137</v>
      </c>
      <c r="E273" s="206" t="s">
        <v>455</v>
      </c>
      <c r="F273" s="207" t="s">
        <v>456</v>
      </c>
      <c r="G273" s="208" t="s">
        <v>150</v>
      </c>
      <c r="H273" s="209">
        <v>4</v>
      </c>
      <c r="I273" s="210"/>
      <c r="J273" s="211">
        <f>ROUND(I273*H273,2)</f>
        <v>0</v>
      </c>
      <c r="K273" s="207" t="s">
        <v>141</v>
      </c>
      <c r="L273" s="45"/>
      <c r="M273" s="212" t="s">
        <v>19</v>
      </c>
      <c r="N273" s="213" t="s">
        <v>44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0.024</v>
      </c>
      <c r="T273" s="215">
        <f>S273*H273</f>
        <v>0.096000000000000002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233</v>
      </c>
      <c r="AT273" s="216" t="s">
        <v>137</v>
      </c>
      <c r="AU273" s="216" t="s">
        <v>83</v>
      </c>
      <c r="AY273" s="18" t="s">
        <v>134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81</v>
      </c>
      <c r="BK273" s="217">
        <f>ROUND(I273*H273,2)</f>
        <v>0</v>
      </c>
      <c r="BL273" s="18" t="s">
        <v>233</v>
      </c>
      <c r="BM273" s="216" t="s">
        <v>457</v>
      </c>
    </row>
    <row r="274" s="2" customFormat="1">
      <c r="A274" s="39"/>
      <c r="B274" s="40"/>
      <c r="C274" s="41"/>
      <c r="D274" s="218" t="s">
        <v>144</v>
      </c>
      <c r="E274" s="41"/>
      <c r="F274" s="219" t="s">
        <v>458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144</v>
      </c>
      <c r="AU274" s="18" t="s">
        <v>83</v>
      </c>
    </row>
    <row r="275" s="2" customFormat="1">
      <c r="A275" s="39"/>
      <c r="B275" s="40"/>
      <c r="C275" s="41"/>
      <c r="D275" s="223" t="s">
        <v>146</v>
      </c>
      <c r="E275" s="41"/>
      <c r="F275" s="224" t="s">
        <v>459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146</v>
      </c>
      <c r="AU275" s="18" t="s">
        <v>83</v>
      </c>
    </row>
    <row r="276" s="2" customFormat="1" ht="16.5" customHeight="1">
      <c r="A276" s="39"/>
      <c r="B276" s="40"/>
      <c r="C276" s="205" t="s">
        <v>460</v>
      </c>
      <c r="D276" s="205" t="s">
        <v>137</v>
      </c>
      <c r="E276" s="206" t="s">
        <v>461</v>
      </c>
      <c r="F276" s="207" t="s">
        <v>462</v>
      </c>
      <c r="G276" s="208" t="s">
        <v>150</v>
      </c>
      <c r="H276" s="209">
        <v>1.3999999999999999</v>
      </c>
      <c r="I276" s="210"/>
      <c r="J276" s="211">
        <f>ROUND(I276*H276,2)</f>
        <v>0</v>
      </c>
      <c r="K276" s="207" t="s">
        <v>141</v>
      </c>
      <c r="L276" s="45"/>
      <c r="M276" s="212" t="s">
        <v>19</v>
      </c>
      <c r="N276" s="213" t="s">
        <v>44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0.17399999999999999</v>
      </c>
      <c r="T276" s="215">
        <f>S276*H276</f>
        <v>0.24359999999999996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233</v>
      </c>
      <c r="AT276" s="216" t="s">
        <v>137</v>
      </c>
      <c r="AU276" s="216" t="s">
        <v>83</v>
      </c>
      <c r="AY276" s="18" t="s">
        <v>134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81</v>
      </c>
      <c r="BK276" s="217">
        <f>ROUND(I276*H276,2)</f>
        <v>0</v>
      </c>
      <c r="BL276" s="18" t="s">
        <v>233</v>
      </c>
      <c r="BM276" s="216" t="s">
        <v>463</v>
      </c>
    </row>
    <row r="277" s="2" customFormat="1">
      <c r="A277" s="39"/>
      <c r="B277" s="40"/>
      <c r="C277" s="41"/>
      <c r="D277" s="218" t="s">
        <v>144</v>
      </c>
      <c r="E277" s="41"/>
      <c r="F277" s="219" t="s">
        <v>464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144</v>
      </c>
      <c r="AU277" s="18" t="s">
        <v>83</v>
      </c>
    </row>
    <row r="278" s="2" customFormat="1">
      <c r="A278" s="39"/>
      <c r="B278" s="40"/>
      <c r="C278" s="41"/>
      <c r="D278" s="223" t="s">
        <v>146</v>
      </c>
      <c r="E278" s="41"/>
      <c r="F278" s="224" t="s">
        <v>465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146</v>
      </c>
      <c r="AU278" s="18" t="s">
        <v>83</v>
      </c>
    </row>
    <row r="279" s="2" customFormat="1">
      <c r="A279" s="39"/>
      <c r="B279" s="40"/>
      <c r="C279" s="41"/>
      <c r="D279" s="218" t="s">
        <v>223</v>
      </c>
      <c r="E279" s="41"/>
      <c r="F279" s="246" t="s">
        <v>466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223</v>
      </c>
      <c r="AU279" s="18" t="s">
        <v>83</v>
      </c>
    </row>
    <row r="280" s="2" customFormat="1" ht="16.5" customHeight="1">
      <c r="A280" s="39"/>
      <c r="B280" s="40"/>
      <c r="C280" s="205" t="s">
        <v>467</v>
      </c>
      <c r="D280" s="205" t="s">
        <v>137</v>
      </c>
      <c r="E280" s="206" t="s">
        <v>468</v>
      </c>
      <c r="F280" s="207" t="s">
        <v>469</v>
      </c>
      <c r="G280" s="208" t="s">
        <v>156</v>
      </c>
      <c r="H280" s="209">
        <v>4</v>
      </c>
      <c r="I280" s="210"/>
      <c r="J280" s="211">
        <f>ROUND(I280*H280,2)</f>
        <v>0</v>
      </c>
      <c r="K280" s="207" t="s">
        <v>141</v>
      </c>
      <c r="L280" s="45"/>
      <c r="M280" s="212" t="s">
        <v>19</v>
      </c>
      <c r="N280" s="213" t="s">
        <v>44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470</v>
      </c>
      <c r="AT280" s="216" t="s">
        <v>137</v>
      </c>
      <c r="AU280" s="216" t="s">
        <v>83</v>
      </c>
      <c r="AY280" s="18" t="s">
        <v>134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81</v>
      </c>
      <c r="BK280" s="217">
        <f>ROUND(I280*H280,2)</f>
        <v>0</v>
      </c>
      <c r="BL280" s="18" t="s">
        <v>470</v>
      </c>
      <c r="BM280" s="216" t="s">
        <v>471</v>
      </c>
    </row>
    <row r="281" s="2" customFormat="1">
      <c r="A281" s="39"/>
      <c r="B281" s="40"/>
      <c r="C281" s="41"/>
      <c r="D281" s="218" t="s">
        <v>144</v>
      </c>
      <c r="E281" s="41"/>
      <c r="F281" s="219" t="s">
        <v>472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144</v>
      </c>
      <c r="AU281" s="18" t="s">
        <v>83</v>
      </c>
    </row>
    <row r="282" s="2" customFormat="1">
      <c r="A282" s="39"/>
      <c r="B282" s="40"/>
      <c r="C282" s="41"/>
      <c r="D282" s="223" t="s">
        <v>146</v>
      </c>
      <c r="E282" s="41"/>
      <c r="F282" s="224" t="s">
        <v>473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146</v>
      </c>
      <c r="AU282" s="18" t="s">
        <v>83</v>
      </c>
    </row>
    <row r="283" s="12" customFormat="1" ht="22.8" customHeight="1">
      <c r="A283" s="12"/>
      <c r="B283" s="189"/>
      <c r="C283" s="190"/>
      <c r="D283" s="191" t="s">
        <v>72</v>
      </c>
      <c r="E283" s="203" t="s">
        <v>474</v>
      </c>
      <c r="F283" s="203" t="s">
        <v>475</v>
      </c>
      <c r="G283" s="190"/>
      <c r="H283" s="190"/>
      <c r="I283" s="193"/>
      <c r="J283" s="204">
        <f>BK283</f>
        <v>0</v>
      </c>
      <c r="K283" s="190"/>
      <c r="L283" s="195"/>
      <c r="M283" s="196"/>
      <c r="N283" s="197"/>
      <c r="O283" s="197"/>
      <c r="P283" s="198">
        <f>SUM(P284:P315)</f>
        <v>0</v>
      </c>
      <c r="Q283" s="197"/>
      <c r="R283" s="198">
        <f>SUM(R284:R315)</f>
        <v>1.531372</v>
      </c>
      <c r="S283" s="197"/>
      <c r="T283" s="199">
        <f>SUM(T284:T315)</f>
        <v>0.24420000000000003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0" t="s">
        <v>83</v>
      </c>
      <c r="AT283" s="201" t="s">
        <v>72</v>
      </c>
      <c r="AU283" s="201" t="s">
        <v>81</v>
      </c>
      <c r="AY283" s="200" t="s">
        <v>134</v>
      </c>
      <c r="BK283" s="202">
        <f>SUM(BK284:BK315)</f>
        <v>0</v>
      </c>
    </row>
    <row r="284" s="2" customFormat="1" ht="16.5" customHeight="1">
      <c r="A284" s="39"/>
      <c r="B284" s="40"/>
      <c r="C284" s="205" t="s">
        <v>476</v>
      </c>
      <c r="D284" s="205" t="s">
        <v>137</v>
      </c>
      <c r="E284" s="206" t="s">
        <v>477</v>
      </c>
      <c r="F284" s="207" t="s">
        <v>478</v>
      </c>
      <c r="G284" s="208" t="s">
        <v>140</v>
      </c>
      <c r="H284" s="209">
        <v>81.400000000000006</v>
      </c>
      <c r="I284" s="210"/>
      <c r="J284" s="211">
        <f>ROUND(I284*H284,2)</f>
        <v>0</v>
      </c>
      <c r="K284" s="207" t="s">
        <v>141</v>
      </c>
      <c r="L284" s="45"/>
      <c r="M284" s="212" t="s">
        <v>19</v>
      </c>
      <c r="N284" s="213" t="s">
        <v>44</v>
      </c>
      <c r="O284" s="85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233</v>
      </c>
      <c r="AT284" s="216" t="s">
        <v>137</v>
      </c>
      <c r="AU284" s="216" t="s">
        <v>83</v>
      </c>
      <c r="AY284" s="18" t="s">
        <v>134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81</v>
      </c>
      <c r="BK284" s="217">
        <f>ROUND(I284*H284,2)</f>
        <v>0</v>
      </c>
      <c r="BL284" s="18" t="s">
        <v>233</v>
      </c>
      <c r="BM284" s="216" t="s">
        <v>479</v>
      </c>
    </row>
    <row r="285" s="2" customFormat="1">
      <c r="A285" s="39"/>
      <c r="B285" s="40"/>
      <c r="C285" s="41"/>
      <c r="D285" s="218" t="s">
        <v>144</v>
      </c>
      <c r="E285" s="41"/>
      <c r="F285" s="219" t="s">
        <v>480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144</v>
      </c>
      <c r="AU285" s="18" t="s">
        <v>83</v>
      </c>
    </row>
    <row r="286" s="2" customFormat="1">
      <c r="A286" s="39"/>
      <c r="B286" s="40"/>
      <c r="C286" s="41"/>
      <c r="D286" s="223" t="s">
        <v>146</v>
      </c>
      <c r="E286" s="41"/>
      <c r="F286" s="224" t="s">
        <v>481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146</v>
      </c>
      <c r="AU286" s="18" t="s">
        <v>83</v>
      </c>
    </row>
    <row r="287" s="2" customFormat="1" ht="16.5" customHeight="1">
      <c r="A287" s="39"/>
      <c r="B287" s="40"/>
      <c r="C287" s="205" t="s">
        <v>482</v>
      </c>
      <c r="D287" s="205" t="s">
        <v>137</v>
      </c>
      <c r="E287" s="206" t="s">
        <v>483</v>
      </c>
      <c r="F287" s="207" t="s">
        <v>484</v>
      </c>
      <c r="G287" s="208" t="s">
        <v>140</v>
      </c>
      <c r="H287" s="209">
        <v>81.400000000000006</v>
      </c>
      <c r="I287" s="210"/>
      <c r="J287" s="211">
        <f>ROUND(I287*H287,2)</f>
        <v>0</v>
      </c>
      <c r="K287" s="207" t="s">
        <v>141</v>
      </c>
      <c r="L287" s="45"/>
      <c r="M287" s="212" t="s">
        <v>19</v>
      </c>
      <c r="N287" s="213" t="s">
        <v>44</v>
      </c>
      <c r="O287" s="85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233</v>
      </c>
      <c r="AT287" s="216" t="s">
        <v>137</v>
      </c>
      <c r="AU287" s="216" t="s">
        <v>83</v>
      </c>
      <c r="AY287" s="18" t="s">
        <v>134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81</v>
      </c>
      <c r="BK287" s="217">
        <f>ROUND(I287*H287,2)</f>
        <v>0</v>
      </c>
      <c r="BL287" s="18" t="s">
        <v>233</v>
      </c>
      <c r="BM287" s="216" t="s">
        <v>485</v>
      </c>
    </row>
    <row r="288" s="2" customFormat="1">
      <c r="A288" s="39"/>
      <c r="B288" s="40"/>
      <c r="C288" s="41"/>
      <c r="D288" s="218" t="s">
        <v>144</v>
      </c>
      <c r="E288" s="41"/>
      <c r="F288" s="219" t="s">
        <v>486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144</v>
      </c>
      <c r="AU288" s="18" t="s">
        <v>83</v>
      </c>
    </row>
    <row r="289" s="2" customFormat="1">
      <c r="A289" s="39"/>
      <c r="B289" s="40"/>
      <c r="C289" s="41"/>
      <c r="D289" s="223" t="s">
        <v>146</v>
      </c>
      <c r="E289" s="41"/>
      <c r="F289" s="224" t="s">
        <v>487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146</v>
      </c>
      <c r="AU289" s="18" t="s">
        <v>83</v>
      </c>
    </row>
    <row r="290" s="2" customFormat="1" ht="16.5" customHeight="1">
      <c r="A290" s="39"/>
      <c r="B290" s="40"/>
      <c r="C290" s="205" t="s">
        <v>488</v>
      </c>
      <c r="D290" s="205" t="s">
        <v>137</v>
      </c>
      <c r="E290" s="206" t="s">
        <v>489</v>
      </c>
      <c r="F290" s="207" t="s">
        <v>490</v>
      </c>
      <c r="G290" s="208" t="s">
        <v>140</v>
      </c>
      <c r="H290" s="209">
        <v>81.400000000000006</v>
      </c>
      <c r="I290" s="210"/>
      <c r="J290" s="211">
        <f>ROUND(I290*H290,2)</f>
        <v>0</v>
      </c>
      <c r="K290" s="207" t="s">
        <v>141</v>
      </c>
      <c r="L290" s="45"/>
      <c r="M290" s="212" t="s">
        <v>19</v>
      </c>
      <c r="N290" s="213" t="s">
        <v>44</v>
      </c>
      <c r="O290" s="85"/>
      <c r="P290" s="214">
        <f>O290*H290</f>
        <v>0</v>
      </c>
      <c r="Q290" s="214">
        <v>3.0000000000000001E-05</v>
      </c>
      <c r="R290" s="214">
        <f>Q290*H290</f>
        <v>0.0024420000000000002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233</v>
      </c>
      <c r="AT290" s="216" t="s">
        <v>137</v>
      </c>
      <c r="AU290" s="216" t="s">
        <v>83</v>
      </c>
      <c r="AY290" s="18" t="s">
        <v>134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81</v>
      </c>
      <c r="BK290" s="217">
        <f>ROUND(I290*H290,2)</f>
        <v>0</v>
      </c>
      <c r="BL290" s="18" t="s">
        <v>233</v>
      </c>
      <c r="BM290" s="216" t="s">
        <v>491</v>
      </c>
    </row>
    <row r="291" s="2" customFormat="1">
      <c r="A291" s="39"/>
      <c r="B291" s="40"/>
      <c r="C291" s="41"/>
      <c r="D291" s="218" t="s">
        <v>144</v>
      </c>
      <c r="E291" s="41"/>
      <c r="F291" s="219" t="s">
        <v>492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144</v>
      </c>
      <c r="AU291" s="18" t="s">
        <v>83</v>
      </c>
    </row>
    <row r="292" s="2" customFormat="1">
      <c r="A292" s="39"/>
      <c r="B292" s="40"/>
      <c r="C292" s="41"/>
      <c r="D292" s="223" t="s">
        <v>146</v>
      </c>
      <c r="E292" s="41"/>
      <c r="F292" s="224" t="s">
        <v>493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146</v>
      </c>
      <c r="AU292" s="18" t="s">
        <v>83</v>
      </c>
    </row>
    <row r="293" s="2" customFormat="1" ht="21.75" customHeight="1">
      <c r="A293" s="39"/>
      <c r="B293" s="40"/>
      <c r="C293" s="205" t="s">
        <v>494</v>
      </c>
      <c r="D293" s="205" t="s">
        <v>137</v>
      </c>
      <c r="E293" s="206" t="s">
        <v>495</v>
      </c>
      <c r="F293" s="207" t="s">
        <v>496</v>
      </c>
      <c r="G293" s="208" t="s">
        <v>140</v>
      </c>
      <c r="H293" s="209">
        <v>81.400000000000006</v>
      </c>
      <c r="I293" s="210"/>
      <c r="J293" s="211">
        <f>ROUND(I293*H293,2)</f>
        <v>0</v>
      </c>
      <c r="K293" s="207" t="s">
        <v>141</v>
      </c>
      <c r="L293" s="45"/>
      <c r="M293" s="212" t="s">
        <v>19</v>
      </c>
      <c r="N293" s="213" t="s">
        <v>44</v>
      </c>
      <c r="O293" s="85"/>
      <c r="P293" s="214">
        <f>O293*H293</f>
        <v>0</v>
      </c>
      <c r="Q293" s="214">
        <v>0.014999999999999999</v>
      </c>
      <c r="R293" s="214">
        <f>Q293*H293</f>
        <v>1.2210000000000001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233</v>
      </c>
      <c r="AT293" s="216" t="s">
        <v>137</v>
      </c>
      <c r="AU293" s="216" t="s">
        <v>83</v>
      </c>
      <c r="AY293" s="18" t="s">
        <v>134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81</v>
      </c>
      <c r="BK293" s="217">
        <f>ROUND(I293*H293,2)</f>
        <v>0</v>
      </c>
      <c r="BL293" s="18" t="s">
        <v>233</v>
      </c>
      <c r="BM293" s="216" t="s">
        <v>497</v>
      </c>
    </row>
    <row r="294" s="2" customFormat="1">
      <c r="A294" s="39"/>
      <c r="B294" s="40"/>
      <c r="C294" s="41"/>
      <c r="D294" s="218" t="s">
        <v>144</v>
      </c>
      <c r="E294" s="41"/>
      <c r="F294" s="219" t="s">
        <v>496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144</v>
      </c>
      <c r="AU294" s="18" t="s">
        <v>83</v>
      </c>
    </row>
    <row r="295" s="2" customFormat="1">
      <c r="A295" s="39"/>
      <c r="B295" s="40"/>
      <c r="C295" s="41"/>
      <c r="D295" s="223" t="s">
        <v>146</v>
      </c>
      <c r="E295" s="41"/>
      <c r="F295" s="224" t="s">
        <v>498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146</v>
      </c>
      <c r="AU295" s="18" t="s">
        <v>83</v>
      </c>
    </row>
    <row r="296" s="2" customFormat="1" ht="16.5" customHeight="1">
      <c r="A296" s="39"/>
      <c r="B296" s="40"/>
      <c r="C296" s="205" t="s">
        <v>499</v>
      </c>
      <c r="D296" s="205" t="s">
        <v>137</v>
      </c>
      <c r="E296" s="206" t="s">
        <v>500</v>
      </c>
      <c r="F296" s="207" t="s">
        <v>501</v>
      </c>
      <c r="G296" s="208" t="s">
        <v>140</v>
      </c>
      <c r="H296" s="209">
        <v>81.400000000000006</v>
      </c>
      <c r="I296" s="210"/>
      <c r="J296" s="211">
        <f>ROUND(I296*H296,2)</f>
        <v>0</v>
      </c>
      <c r="K296" s="207" t="s">
        <v>141</v>
      </c>
      <c r="L296" s="45"/>
      <c r="M296" s="212" t="s">
        <v>19</v>
      </c>
      <c r="N296" s="213" t="s">
        <v>44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0.0030000000000000001</v>
      </c>
      <c r="T296" s="215">
        <f>S296*H296</f>
        <v>0.24420000000000003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233</v>
      </c>
      <c r="AT296" s="216" t="s">
        <v>137</v>
      </c>
      <c r="AU296" s="216" t="s">
        <v>83</v>
      </c>
      <c r="AY296" s="18" t="s">
        <v>134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81</v>
      </c>
      <c r="BK296" s="217">
        <f>ROUND(I296*H296,2)</f>
        <v>0</v>
      </c>
      <c r="BL296" s="18" t="s">
        <v>233</v>
      </c>
      <c r="BM296" s="216" t="s">
        <v>502</v>
      </c>
    </row>
    <row r="297" s="2" customFormat="1">
      <c r="A297" s="39"/>
      <c r="B297" s="40"/>
      <c r="C297" s="41"/>
      <c r="D297" s="218" t="s">
        <v>144</v>
      </c>
      <c r="E297" s="41"/>
      <c r="F297" s="219" t="s">
        <v>503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144</v>
      </c>
      <c r="AU297" s="18" t="s">
        <v>83</v>
      </c>
    </row>
    <row r="298" s="2" customFormat="1">
      <c r="A298" s="39"/>
      <c r="B298" s="40"/>
      <c r="C298" s="41"/>
      <c r="D298" s="223" t="s">
        <v>146</v>
      </c>
      <c r="E298" s="41"/>
      <c r="F298" s="224" t="s">
        <v>504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146</v>
      </c>
      <c r="AU298" s="18" t="s">
        <v>83</v>
      </c>
    </row>
    <row r="299" s="2" customFormat="1" ht="16.5" customHeight="1">
      <c r="A299" s="39"/>
      <c r="B299" s="40"/>
      <c r="C299" s="205" t="s">
        <v>505</v>
      </c>
      <c r="D299" s="205" t="s">
        <v>137</v>
      </c>
      <c r="E299" s="206" t="s">
        <v>506</v>
      </c>
      <c r="F299" s="207" t="s">
        <v>507</v>
      </c>
      <c r="G299" s="208" t="s">
        <v>140</v>
      </c>
      <c r="H299" s="209">
        <v>81.400000000000006</v>
      </c>
      <c r="I299" s="210"/>
      <c r="J299" s="211">
        <f>ROUND(I299*H299,2)</f>
        <v>0</v>
      </c>
      <c r="K299" s="207" t="s">
        <v>141</v>
      </c>
      <c r="L299" s="45"/>
      <c r="M299" s="212" t="s">
        <v>19</v>
      </c>
      <c r="N299" s="213" t="s">
        <v>44</v>
      </c>
      <c r="O299" s="85"/>
      <c r="P299" s="214">
        <f>O299*H299</f>
        <v>0</v>
      </c>
      <c r="Q299" s="214">
        <v>0.00029999999999999997</v>
      </c>
      <c r="R299" s="214">
        <f>Q299*H299</f>
        <v>0.024420000000000001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233</v>
      </c>
      <c r="AT299" s="216" t="s">
        <v>137</v>
      </c>
      <c r="AU299" s="216" t="s">
        <v>83</v>
      </c>
      <c r="AY299" s="18" t="s">
        <v>134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81</v>
      </c>
      <c r="BK299" s="217">
        <f>ROUND(I299*H299,2)</f>
        <v>0</v>
      </c>
      <c r="BL299" s="18" t="s">
        <v>233</v>
      </c>
      <c r="BM299" s="216" t="s">
        <v>508</v>
      </c>
    </row>
    <row r="300" s="2" customFormat="1">
      <c r="A300" s="39"/>
      <c r="B300" s="40"/>
      <c r="C300" s="41"/>
      <c r="D300" s="218" t="s">
        <v>144</v>
      </c>
      <c r="E300" s="41"/>
      <c r="F300" s="219" t="s">
        <v>507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144</v>
      </c>
      <c r="AU300" s="18" t="s">
        <v>83</v>
      </c>
    </row>
    <row r="301" s="2" customFormat="1">
      <c r="A301" s="39"/>
      <c r="B301" s="40"/>
      <c r="C301" s="41"/>
      <c r="D301" s="223" t="s">
        <v>146</v>
      </c>
      <c r="E301" s="41"/>
      <c r="F301" s="224" t="s">
        <v>509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146</v>
      </c>
      <c r="AU301" s="18" t="s">
        <v>83</v>
      </c>
    </row>
    <row r="302" s="2" customFormat="1" ht="24.15" customHeight="1">
      <c r="A302" s="39"/>
      <c r="B302" s="40"/>
      <c r="C302" s="236" t="s">
        <v>510</v>
      </c>
      <c r="D302" s="236" t="s">
        <v>219</v>
      </c>
      <c r="E302" s="237" t="s">
        <v>511</v>
      </c>
      <c r="F302" s="238" t="s">
        <v>512</v>
      </c>
      <c r="G302" s="239" t="s">
        <v>140</v>
      </c>
      <c r="H302" s="240">
        <v>89.540000000000006</v>
      </c>
      <c r="I302" s="241"/>
      <c r="J302" s="242">
        <f>ROUND(I302*H302,2)</f>
        <v>0</v>
      </c>
      <c r="K302" s="238" t="s">
        <v>141</v>
      </c>
      <c r="L302" s="243"/>
      <c r="M302" s="244" t="s">
        <v>19</v>
      </c>
      <c r="N302" s="245" t="s">
        <v>44</v>
      </c>
      <c r="O302" s="85"/>
      <c r="P302" s="214">
        <f>O302*H302</f>
        <v>0</v>
      </c>
      <c r="Q302" s="214">
        <v>0.0030999999999999999</v>
      </c>
      <c r="R302" s="214">
        <f>Q302*H302</f>
        <v>0.27757399999999999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338</v>
      </c>
      <c r="AT302" s="216" t="s">
        <v>219</v>
      </c>
      <c r="AU302" s="216" t="s">
        <v>83</v>
      </c>
      <c r="AY302" s="18" t="s">
        <v>134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81</v>
      </c>
      <c r="BK302" s="217">
        <f>ROUND(I302*H302,2)</f>
        <v>0</v>
      </c>
      <c r="BL302" s="18" t="s">
        <v>233</v>
      </c>
      <c r="BM302" s="216" t="s">
        <v>513</v>
      </c>
    </row>
    <row r="303" s="2" customFormat="1">
      <c r="A303" s="39"/>
      <c r="B303" s="40"/>
      <c r="C303" s="41"/>
      <c r="D303" s="218" t="s">
        <v>144</v>
      </c>
      <c r="E303" s="41"/>
      <c r="F303" s="219" t="s">
        <v>512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144</v>
      </c>
      <c r="AU303" s="18" t="s">
        <v>83</v>
      </c>
    </row>
    <row r="304" s="13" customFormat="1">
      <c r="A304" s="13"/>
      <c r="B304" s="225"/>
      <c r="C304" s="226"/>
      <c r="D304" s="218" t="s">
        <v>165</v>
      </c>
      <c r="E304" s="227" t="s">
        <v>19</v>
      </c>
      <c r="F304" s="228" t="s">
        <v>514</v>
      </c>
      <c r="G304" s="226"/>
      <c r="H304" s="229">
        <v>89.540000000000006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165</v>
      </c>
      <c r="AU304" s="235" t="s">
        <v>83</v>
      </c>
      <c r="AV304" s="13" t="s">
        <v>83</v>
      </c>
      <c r="AW304" s="13" t="s">
        <v>32</v>
      </c>
      <c r="AX304" s="13" t="s">
        <v>81</v>
      </c>
      <c r="AY304" s="235" t="s">
        <v>134</v>
      </c>
    </row>
    <row r="305" s="2" customFormat="1" ht="16.5" customHeight="1">
      <c r="A305" s="39"/>
      <c r="B305" s="40"/>
      <c r="C305" s="205" t="s">
        <v>515</v>
      </c>
      <c r="D305" s="205" t="s">
        <v>137</v>
      </c>
      <c r="E305" s="206" t="s">
        <v>516</v>
      </c>
      <c r="F305" s="207" t="s">
        <v>517</v>
      </c>
      <c r="G305" s="208" t="s">
        <v>240</v>
      </c>
      <c r="H305" s="209">
        <v>88.400000000000006</v>
      </c>
      <c r="I305" s="210"/>
      <c r="J305" s="211">
        <f>ROUND(I305*H305,2)</f>
        <v>0</v>
      </c>
      <c r="K305" s="207" t="s">
        <v>141</v>
      </c>
      <c r="L305" s="45"/>
      <c r="M305" s="212" t="s">
        <v>19</v>
      </c>
      <c r="N305" s="213" t="s">
        <v>44</v>
      </c>
      <c r="O305" s="85"/>
      <c r="P305" s="214">
        <f>O305*H305</f>
        <v>0</v>
      </c>
      <c r="Q305" s="214">
        <v>4.0000000000000003E-05</v>
      </c>
      <c r="R305" s="214">
        <f>Q305*H305</f>
        <v>0.0035360000000000005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233</v>
      </c>
      <c r="AT305" s="216" t="s">
        <v>137</v>
      </c>
      <c r="AU305" s="216" t="s">
        <v>83</v>
      </c>
      <c r="AY305" s="18" t="s">
        <v>134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81</v>
      </c>
      <c r="BK305" s="217">
        <f>ROUND(I305*H305,2)</f>
        <v>0</v>
      </c>
      <c r="BL305" s="18" t="s">
        <v>233</v>
      </c>
      <c r="BM305" s="216" t="s">
        <v>518</v>
      </c>
    </row>
    <row r="306" s="2" customFormat="1">
      <c r="A306" s="39"/>
      <c r="B306" s="40"/>
      <c r="C306" s="41"/>
      <c r="D306" s="218" t="s">
        <v>144</v>
      </c>
      <c r="E306" s="41"/>
      <c r="F306" s="219" t="s">
        <v>517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144</v>
      </c>
      <c r="AU306" s="18" t="s">
        <v>83</v>
      </c>
    </row>
    <row r="307" s="2" customFormat="1">
      <c r="A307" s="39"/>
      <c r="B307" s="40"/>
      <c r="C307" s="41"/>
      <c r="D307" s="223" t="s">
        <v>146</v>
      </c>
      <c r="E307" s="41"/>
      <c r="F307" s="224" t="s">
        <v>519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146</v>
      </c>
      <c r="AU307" s="18" t="s">
        <v>83</v>
      </c>
    </row>
    <row r="308" s="2" customFormat="1" ht="16.5" customHeight="1">
      <c r="A308" s="39"/>
      <c r="B308" s="40"/>
      <c r="C308" s="205" t="s">
        <v>520</v>
      </c>
      <c r="D308" s="205" t="s">
        <v>137</v>
      </c>
      <c r="E308" s="206" t="s">
        <v>521</v>
      </c>
      <c r="F308" s="207" t="s">
        <v>522</v>
      </c>
      <c r="G308" s="208" t="s">
        <v>240</v>
      </c>
      <c r="H308" s="209">
        <v>6</v>
      </c>
      <c r="I308" s="210"/>
      <c r="J308" s="211">
        <f>ROUND(I308*H308,2)</f>
        <v>0</v>
      </c>
      <c r="K308" s="207" t="s">
        <v>141</v>
      </c>
      <c r="L308" s="45"/>
      <c r="M308" s="212" t="s">
        <v>19</v>
      </c>
      <c r="N308" s="213" t="s">
        <v>44</v>
      </c>
      <c r="O308" s="85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233</v>
      </c>
      <c r="AT308" s="216" t="s">
        <v>137</v>
      </c>
      <c r="AU308" s="216" t="s">
        <v>83</v>
      </c>
      <c r="AY308" s="18" t="s">
        <v>134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81</v>
      </c>
      <c r="BK308" s="217">
        <f>ROUND(I308*H308,2)</f>
        <v>0</v>
      </c>
      <c r="BL308" s="18" t="s">
        <v>233</v>
      </c>
      <c r="BM308" s="216" t="s">
        <v>523</v>
      </c>
    </row>
    <row r="309" s="2" customFormat="1">
      <c r="A309" s="39"/>
      <c r="B309" s="40"/>
      <c r="C309" s="41"/>
      <c r="D309" s="218" t="s">
        <v>144</v>
      </c>
      <c r="E309" s="41"/>
      <c r="F309" s="219" t="s">
        <v>524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144</v>
      </c>
      <c r="AU309" s="18" t="s">
        <v>83</v>
      </c>
    </row>
    <row r="310" s="2" customFormat="1">
      <c r="A310" s="39"/>
      <c r="B310" s="40"/>
      <c r="C310" s="41"/>
      <c r="D310" s="223" t="s">
        <v>146</v>
      </c>
      <c r="E310" s="41"/>
      <c r="F310" s="224" t="s">
        <v>525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146</v>
      </c>
      <c r="AU310" s="18" t="s">
        <v>83</v>
      </c>
    </row>
    <row r="311" s="2" customFormat="1" ht="16.5" customHeight="1">
      <c r="A311" s="39"/>
      <c r="B311" s="40"/>
      <c r="C311" s="236" t="s">
        <v>526</v>
      </c>
      <c r="D311" s="236" t="s">
        <v>219</v>
      </c>
      <c r="E311" s="237" t="s">
        <v>527</v>
      </c>
      <c r="F311" s="238" t="s">
        <v>528</v>
      </c>
      <c r="G311" s="239" t="s">
        <v>240</v>
      </c>
      <c r="H311" s="240">
        <v>6</v>
      </c>
      <c r="I311" s="241"/>
      <c r="J311" s="242">
        <f>ROUND(I311*H311,2)</f>
        <v>0</v>
      </c>
      <c r="K311" s="238" t="s">
        <v>141</v>
      </c>
      <c r="L311" s="243"/>
      <c r="M311" s="244" t="s">
        <v>19</v>
      </c>
      <c r="N311" s="245" t="s">
        <v>44</v>
      </c>
      <c r="O311" s="85"/>
      <c r="P311" s="214">
        <f>O311*H311</f>
        <v>0</v>
      </c>
      <c r="Q311" s="214">
        <v>0.00040000000000000002</v>
      </c>
      <c r="R311" s="214">
        <f>Q311*H311</f>
        <v>0.0024000000000000002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338</v>
      </c>
      <c r="AT311" s="216" t="s">
        <v>219</v>
      </c>
      <c r="AU311" s="216" t="s">
        <v>83</v>
      </c>
      <c r="AY311" s="18" t="s">
        <v>134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81</v>
      </c>
      <c r="BK311" s="217">
        <f>ROUND(I311*H311,2)</f>
        <v>0</v>
      </c>
      <c r="BL311" s="18" t="s">
        <v>233</v>
      </c>
      <c r="BM311" s="216" t="s">
        <v>529</v>
      </c>
    </row>
    <row r="312" s="2" customFormat="1">
      <c r="A312" s="39"/>
      <c r="B312" s="40"/>
      <c r="C312" s="41"/>
      <c r="D312" s="218" t="s">
        <v>144</v>
      </c>
      <c r="E312" s="41"/>
      <c r="F312" s="219" t="s">
        <v>528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144</v>
      </c>
      <c r="AU312" s="18" t="s">
        <v>83</v>
      </c>
    </row>
    <row r="313" s="2" customFormat="1" ht="16.5" customHeight="1">
      <c r="A313" s="39"/>
      <c r="B313" s="40"/>
      <c r="C313" s="205" t="s">
        <v>530</v>
      </c>
      <c r="D313" s="205" t="s">
        <v>137</v>
      </c>
      <c r="E313" s="206" t="s">
        <v>531</v>
      </c>
      <c r="F313" s="207" t="s">
        <v>532</v>
      </c>
      <c r="G313" s="208" t="s">
        <v>156</v>
      </c>
      <c r="H313" s="209">
        <v>1.8</v>
      </c>
      <c r="I313" s="210"/>
      <c r="J313" s="211">
        <f>ROUND(I313*H313,2)</f>
        <v>0</v>
      </c>
      <c r="K313" s="207" t="s">
        <v>141</v>
      </c>
      <c r="L313" s="45"/>
      <c r="M313" s="212" t="s">
        <v>19</v>
      </c>
      <c r="N313" s="213" t="s">
        <v>44</v>
      </c>
      <c r="O313" s="85"/>
      <c r="P313" s="214">
        <f>O313*H313</f>
        <v>0</v>
      </c>
      <c r="Q313" s="214">
        <v>0</v>
      </c>
      <c r="R313" s="214">
        <f>Q313*H313</f>
        <v>0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233</v>
      </c>
      <c r="AT313" s="216" t="s">
        <v>137</v>
      </c>
      <c r="AU313" s="216" t="s">
        <v>83</v>
      </c>
      <c r="AY313" s="18" t="s">
        <v>134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81</v>
      </c>
      <c r="BK313" s="217">
        <f>ROUND(I313*H313,2)</f>
        <v>0</v>
      </c>
      <c r="BL313" s="18" t="s">
        <v>233</v>
      </c>
      <c r="BM313" s="216" t="s">
        <v>533</v>
      </c>
    </row>
    <row r="314" s="2" customFormat="1">
      <c r="A314" s="39"/>
      <c r="B314" s="40"/>
      <c r="C314" s="41"/>
      <c r="D314" s="218" t="s">
        <v>144</v>
      </c>
      <c r="E314" s="41"/>
      <c r="F314" s="219" t="s">
        <v>534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144</v>
      </c>
      <c r="AU314" s="18" t="s">
        <v>83</v>
      </c>
    </row>
    <row r="315" s="2" customFormat="1">
      <c r="A315" s="39"/>
      <c r="B315" s="40"/>
      <c r="C315" s="41"/>
      <c r="D315" s="223" t="s">
        <v>146</v>
      </c>
      <c r="E315" s="41"/>
      <c r="F315" s="224" t="s">
        <v>535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146</v>
      </c>
      <c r="AU315" s="18" t="s">
        <v>83</v>
      </c>
    </row>
    <row r="316" s="12" customFormat="1" ht="22.8" customHeight="1">
      <c r="A316" s="12"/>
      <c r="B316" s="189"/>
      <c r="C316" s="190"/>
      <c r="D316" s="191" t="s">
        <v>72</v>
      </c>
      <c r="E316" s="203" t="s">
        <v>536</v>
      </c>
      <c r="F316" s="203" t="s">
        <v>537</v>
      </c>
      <c r="G316" s="190"/>
      <c r="H316" s="190"/>
      <c r="I316" s="193"/>
      <c r="J316" s="204">
        <f>BK316</f>
        <v>0</v>
      </c>
      <c r="K316" s="190"/>
      <c r="L316" s="195"/>
      <c r="M316" s="196"/>
      <c r="N316" s="197"/>
      <c r="O316" s="197"/>
      <c r="P316" s="198">
        <f>SUM(P317:P345)</f>
        <v>0</v>
      </c>
      <c r="Q316" s="197"/>
      <c r="R316" s="198">
        <f>SUM(R317:R345)</f>
        <v>0.17666500000000004</v>
      </c>
      <c r="S316" s="197"/>
      <c r="T316" s="199">
        <f>SUM(T317:T345)</f>
        <v>1.2225000000000001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0" t="s">
        <v>83</v>
      </c>
      <c r="AT316" s="201" t="s">
        <v>72</v>
      </c>
      <c r="AU316" s="201" t="s">
        <v>81</v>
      </c>
      <c r="AY316" s="200" t="s">
        <v>134</v>
      </c>
      <c r="BK316" s="202">
        <f>SUM(BK317:BK345)</f>
        <v>0</v>
      </c>
    </row>
    <row r="317" s="2" customFormat="1" ht="16.5" customHeight="1">
      <c r="A317" s="39"/>
      <c r="B317" s="40"/>
      <c r="C317" s="205" t="s">
        <v>538</v>
      </c>
      <c r="D317" s="205" t="s">
        <v>137</v>
      </c>
      <c r="E317" s="206" t="s">
        <v>539</v>
      </c>
      <c r="F317" s="207" t="s">
        <v>540</v>
      </c>
      <c r="G317" s="208" t="s">
        <v>140</v>
      </c>
      <c r="H317" s="209">
        <v>5.5</v>
      </c>
      <c r="I317" s="210"/>
      <c r="J317" s="211">
        <f>ROUND(I317*H317,2)</f>
        <v>0</v>
      </c>
      <c r="K317" s="207" t="s">
        <v>141</v>
      </c>
      <c r="L317" s="45"/>
      <c r="M317" s="212" t="s">
        <v>19</v>
      </c>
      <c r="N317" s="213" t="s">
        <v>44</v>
      </c>
      <c r="O317" s="85"/>
      <c r="P317" s="214">
        <f>O317*H317</f>
        <v>0</v>
      </c>
      <c r="Q317" s="214">
        <v>0.00029999999999999997</v>
      </c>
      <c r="R317" s="214">
        <f>Q317*H317</f>
        <v>0.0016499999999999998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233</v>
      </c>
      <c r="AT317" s="216" t="s">
        <v>137</v>
      </c>
      <c r="AU317" s="216" t="s">
        <v>83</v>
      </c>
      <c r="AY317" s="18" t="s">
        <v>134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81</v>
      </c>
      <c r="BK317" s="217">
        <f>ROUND(I317*H317,2)</f>
        <v>0</v>
      </c>
      <c r="BL317" s="18" t="s">
        <v>233</v>
      </c>
      <c r="BM317" s="216" t="s">
        <v>541</v>
      </c>
    </row>
    <row r="318" s="2" customFormat="1">
      <c r="A318" s="39"/>
      <c r="B318" s="40"/>
      <c r="C318" s="41"/>
      <c r="D318" s="218" t="s">
        <v>144</v>
      </c>
      <c r="E318" s="41"/>
      <c r="F318" s="219" t="s">
        <v>542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144</v>
      </c>
      <c r="AU318" s="18" t="s">
        <v>83</v>
      </c>
    </row>
    <row r="319" s="2" customFormat="1">
      <c r="A319" s="39"/>
      <c r="B319" s="40"/>
      <c r="C319" s="41"/>
      <c r="D319" s="223" t="s">
        <v>146</v>
      </c>
      <c r="E319" s="41"/>
      <c r="F319" s="224" t="s">
        <v>543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146</v>
      </c>
      <c r="AU319" s="18" t="s">
        <v>83</v>
      </c>
    </row>
    <row r="320" s="2" customFormat="1" ht="16.5" customHeight="1">
      <c r="A320" s="39"/>
      <c r="B320" s="40"/>
      <c r="C320" s="236" t="s">
        <v>544</v>
      </c>
      <c r="D320" s="236" t="s">
        <v>219</v>
      </c>
      <c r="E320" s="237" t="s">
        <v>545</v>
      </c>
      <c r="F320" s="238" t="s">
        <v>546</v>
      </c>
      <c r="G320" s="239" t="s">
        <v>547</v>
      </c>
      <c r="H320" s="240">
        <v>3</v>
      </c>
      <c r="I320" s="241"/>
      <c r="J320" s="242">
        <f>ROUND(I320*H320,2)</f>
        <v>0</v>
      </c>
      <c r="K320" s="238" t="s">
        <v>141</v>
      </c>
      <c r="L320" s="243"/>
      <c r="M320" s="244" t="s">
        <v>19</v>
      </c>
      <c r="N320" s="245" t="s">
        <v>44</v>
      </c>
      <c r="O320" s="85"/>
      <c r="P320" s="214">
        <f>O320*H320</f>
        <v>0</v>
      </c>
      <c r="Q320" s="214">
        <v>0.001</v>
      </c>
      <c r="R320" s="214">
        <f>Q320*H320</f>
        <v>0.0030000000000000001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338</v>
      </c>
      <c r="AT320" s="216" t="s">
        <v>219</v>
      </c>
      <c r="AU320" s="216" t="s">
        <v>83</v>
      </c>
      <c r="AY320" s="18" t="s">
        <v>134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81</v>
      </c>
      <c r="BK320" s="217">
        <f>ROUND(I320*H320,2)</f>
        <v>0</v>
      </c>
      <c r="BL320" s="18" t="s">
        <v>233</v>
      </c>
      <c r="BM320" s="216" t="s">
        <v>548</v>
      </c>
    </row>
    <row r="321" s="2" customFormat="1">
      <c r="A321" s="39"/>
      <c r="B321" s="40"/>
      <c r="C321" s="41"/>
      <c r="D321" s="218" t="s">
        <v>144</v>
      </c>
      <c r="E321" s="41"/>
      <c r="F321" s="219" t="s">
        <v>546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144</v>
      </c>
      <c r="AU321" s="18" t="s">
        <v>83</v>
      </c>
    </row>
    <row r="322" s="2" customFormat="1" ht="16.5" customHeight="1">
      <c r="A322" s="39"/>
      <c r="B322" s="40"/>
      <c r="C322" s="205" t="s">
        <v>549</v>
      </c>
      <c r="D322" s="205" t="s">
        <v>137</v>
      </c>
      <c r="E322" s="206" t="s">
        <v>550</v>
      </c>
      <c r="F322" s="207" t="s">
        <v>551</v>
      </c>
      <c r="G322" s="208" t="s">
        <v>140</v>
      </c>
      <c r="H322" s="209">
        <v>5.5</v>
      </c>
      <c r="I322" s="210"/>
      <c r="J322" s="211">
        <f>ROUND(I322*H322,2)</f>
        <v>0</v>
      </c>
      <c r="K322" s="207" t="s">
        <v>141</v>
      </c>
      <c r="L322" s="45"/>
      <c r="M322" s="212" t="s">
        <v>19</v>
      </c>
      <c r="N322" s="213" t="s">
        <v>44</v>
      </c>
      <c r="O322" s="85"/>
      <c r="P322" s="214">
        <f>O322*H322</f>
        <v>0</v>
      </c>
      <c r="Q322" s="214">
        <v>0.0044999999999999997</v>
      </c>
      <c r="R322" s="214">
        <f>Q322*H322</f>
        <v>0.024749999999999998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233</v>
      </c>
      <c r="AT322" s="216" t="s">
        <v>137</v>
      </c>
      <c r="AU322" s="216" t="s">
        <v>83</v>
      </c>
      <c r="AY322" s="18" t="s">
        <v>134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81</v>
      </c>
      <c r="BK322" s="217">
        <f>ROUND(I322*H322,2)</f>
        <v>0</v>
      </c>
      <c r="BL322" s="18" t="s">
        <v>233</v>
      </c>
      <c r="BM322" s="216" t="s">
        <v>552</v>
      </c>
    </row>
    <row r="323" s="2" customFormat="1">
      <c r="A323" s="39"/>
      <c r="B323" s="40"/>
      <c r="C323" s="41"/>
      <c r="D323" s="218" t="s">
        <v>144</v>
      </c>
      <c r="E323" s="41"/>
      <c r="F323" s="219" t="s">
        <v>553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144</v>
      </c>
      <c r="AU323" s="18" t="s">
        <v>83</v>
      </c>
    </row>
    <row r="324" s="2" customFormat="1">
      <c r="A324" s="39"/>
      <c r="B324" s="40"/>
      <c r="C324" s="41"/>
      <c r="D324" s="223" t="s">
        <v>146</v>
      </c>
      <c r="E324" s="41"/>
      <c r="F324" s="224" t="s">
        <v>554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146</v>
      </c>
      <c r="AU324" s="18" t="s">
        <v>83</v>
      </c>
    </row>
    <row r="325" s="2" customFormat="1" ht="16.5" customHeight="1">
      <c r="A325" s="39"/>
      <c r="B325" s="40"/>
      <c r="C325" s="205" t="s">
        <v>555</v>
      </c>
      <c r="D325" s="205" t="s">
        <v>137</v>
      </c>
      <c r="E325" s="206" t="s">
        <v>556</v>
      </c>
      <c r="F325" s="207" t="s">
        <v>557</v>
      </c>
      <c r="G325" s="208" t="s">
        <v>140</v>
      </c>
      <c r="H325" s="209">
        <v>5.5</v>
      </c>
      <c r="I325" s="210"/>
      <c r="J325" s="211">
        <f>ROUND(I325*H325,2)</f>
        <v>0</v>
      </c>
      <c r="K325" s="207" t="s">
        <v>141</v>
      </c>
      <c r="L325" s="45"/>
      <c r="M325" s="212" t="s">
        <v>19</v>
      </c>
      <c r="N325" s="213" t="s">
        <v>44</v>
      </c>
      <c r="O325" s="85"/>
      <c r="P325" s="214">
        <f>O325*H325</f>
        <v>0</v>
      </c>
      <c r="Q325" s="214">
        <v>0.0014499999999999999</v>
      </c>
      <c r="R325" s="214">
        <f>Q325*H325</f>
        <v>0.0079749999999999995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233</v>
      </c>
      <c r="AT325" s="216" t="s">
        <v>137</v>
      </c>
      <c r="AU325" s="216" t="s">
        <v>83</v>
      </c>
      <c r="AY325" s="18" t="s">
        <v>134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81</v>
      </c>
      <c r="BK325" s="217">
        <f>ROUND(I325*H325,2)</f>
        <v>0</v>
      </c>
      <c r="BL325" s="18" t="s">
        <v>233</v>
      </c>
      <c r="BM325" s="216" t="s">
        <v>558</v>
      </c>
    </row>
    <row r="326" s="2" customFormat="1">
      <c r="A326" s="39"/>
      <c r="B326" s="40"/>
      <c r="C326" s="41"/>
      <c r="D326" s="218" t="s">
        <v>144</v>
      </c>
      <c r="E326" s="41"/>
      <c r="F326" s="219" t="s">
        <v>559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144</v>
      </c>
      <c r="AU326" s="18" t="s">
        <v>83</v>
      </c>
    </row>
    <row r="327" s="2" customFormat="1">
      <c r="A327" s="39"/>
      <c r="B327" s="40"/>
      <c r="C327" s="41"/>
      <c r="D327" s="223" t="s">
        <v>146</v>
      </c>
      <c r="E327" s="41"/>
      <c r="F327" s="224" t="s">
        <v>560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146</v>
      </c>
      <c r="AU327" s="18" t="s">
        <v>83</v>
      </c>
    </row>
    <row r="328" s="2" customFormat="1" ht="16.5" customHeight="1">
      <c r="A328" s="39"/>
      <c r="B328" s="40"/>
      <c r="C328" s="205" t="s">
        <v>561</v>
      </c>
      <c r="D328" s="205" t="s">
        <v>137</v>
      </c>
      <c r="E328" s="206" t="s">
        <v>562</v>
      </c>
      <c r="F328" s="207" t="s">
        <v>563</v>
      </c>
      <c r="G328" s="208" t="s">
        <v>140</v>
      </c>
      <c r="H328" s="209">
        <v>15</v>
      </c>
      <c r="I328" s="210"/>
      <c r="J328" s="211">
        <f>ROUND(I328*H328,2)</f>
        <v>0</v>
      </c>
      <c r="K328" s="207" t="s">
        <v>141</v>
      </c>
      <c r="L328" s="45"/>
      <c r="M328" s="212" t="s">
        <v>19</v>
      </c>
      <c r="N328" s="213" t="s">
        <v>44</v>
      </c>
      <c r="O328" s="85"/>
      <c r="P328" s="214">
        <f>O328*H328</f>
        <v>0</v>
      </c>
      <c r="Q328" s="214">
        <v>0</v>
      </c>
      <c r="R328" s="214">
        <f>Q328*H328</f>
        <v>0</v>
      </c>
      <c r="S328" s="214">
        <v>0.081500000000000003</v>
      </c>
      <c r="T328" s="215">
        <f>S328*H328</f>
        <v>1.2225000000000001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6" t="s">
        <v>233</v>
      </c>
      <c r="AT328" s="216" t="s">
        <v>137</v>
      </c>
      <c r="AU328" s="216" t="s">
        <v>83</v>
      </c>
      <c r="AY328" s="18" t="s">
        <v>134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81</v>
      </c>
      <c r="BK328" s="217">
        <f>ROUND(I328*H328,2)</f>
        <v>0</v>
      </c>
      <c r="BL328" s="18" t="s">
        <v>233</v>
      </c>
      <c r="BM328" s="216" t="s">
        <v>564</v>
      </c>
    </row>
    <row r="329" s="2" customFormat="1">
      <c r="A329" s="39"/>
      <c r="B329" s="40"/>
      <c r="C329" s="41"/>
      <c r="D329" s="218" t="s">
        <v>144</v>
      </c>
      <c r="E329" s="41"/>
      <c r="F329" s="219" t="s">
        <v>565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144</v>
      </c>
      <c r="AU329" s="18" t="s">
        <v>83</v>
      </c>
    </row>
    <row r="330" s="2" customFormat="1">
      <c r="A330" s="39"/>
      <c r="B330" s="40"/>
      <c r="C330" s="41"/>
      <c r="D330" s="223" t="s">
        <v>146</v>
      </c>
      <c r="E330" s="41"/>
      <c r="F330" s="224" t="s">
        <v>566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146</v>
      </c>
      <c r="AU330" s="18" t="s">
        <v>83</v>
      </c>
    </row>
    <row r="331" s="2" customFormat="1" ht="21.75" customHeight="1">
      <c r="A331" s="39"/>
      <c r="B331" s="40"/>
      <c r="C331" s="205" t="s">
        <v>567</v>
      </c>
      <c r="D331" s="205" t="s">
        <v>137</v>
      </c>
      <c r="E331" s="206" t="s">
        <v>568</v>
      </c>
      <c r="F331" s="207" t="s">
        <v>569</v>
      </c>
      <c r="G331" s="208" t="s">
        <v>140</v>
      </c>
      <c r="H331" s="209">
        <v>5.5</v>
      </c>
      <c r="I331" s="210"/>
      <c r="J331" s="211">
        <f>ROUND(I331*H331,2)</f>
        <v>0</v>
      </c>
      <c r="K331" s="207" t="s">
        <v>141</v>
      </c>
      <c r="L331" s="45"/>
      <c r="M331" s="212" t="s">
        <v>19</v>
      </c>
      <c r="N331" s="213" t="s">
        <v>44</v>
      </c>
      <c r="O331" s="85"/>
      <c r="P331" s="214">
        <f>O331*H331</f>
        <v>0</v>
      </c>
      <c r="Q331" s="214">
        <v>0.0060499999999999998</v>
      </c>
      <c r="R331" s="214">
        <f>Q331*H331</f>
        <v>0.033274999999999999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233</v>
      </c>
      <c r="AT331" s="216" t="s">
        <v>137</v>
      </c>
      <c r="AU331" s="216" t="s">
        <v>83</v>
      </c>
      <c r="AY331" s="18" t="s">
        <v>134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81</v>
      </c>
      <c r="BK331" s="217">
        <f>ROUND(I331*H331,2)</f>
        <v>0</v>
      </c>
      <c r="BL331" s="18" t="s">
        <v>233</v>
      </c>
      <c r="BM331" s="216" t="s">
        <v>570</v>
      </c>
    </row>
    <row r="332" s="2" customFormat="1">
      <c r="A332" s="39"/>
      <c r="B332" s="40"/>
      <c r="C332" s="41"/>
      <c r="D332" s="218" t="s">
        <v>144</v>
      </c>
      <c r="E332" s="41"/>
      <c r="F332" s="219" t="s">
        <v>571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144</v>
      </c>
      <c r="AU332" s="18" t="s">
        <v>83</v>
      </c>
    </row>
    <row r="333" s="2" customFormat="1">
      <c r="A333" s="39"/>
      <c r="B333" s="40"/>
      <c r="C333" s="41"/>
      <c r="D333" s="223" t="s">
        <v>146</v>
      </c>
      <c r="E333" s="41"/>
      <c r="F333" s="224" t="s">
        <v>572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146</v>
      </c>
      <c r="AU333" s="18" t="s">
        <v>83</v>
      </c>
    </row>
    <row r="334" s="2" customFormat="1" ht="16.5" customHeight="1">
      <c r="A334" s="39"/>
      <c r="B334" s="40"/>
      <c r="C334" s="236" t="s">
        <v>573</v>
      </c>
      <c r="D334" s="236" t="s">
        <v>219</v>
      </c>
      <c r="E334" s="237" t="s">
        <v>574</v>
      </c>
      <c r="F334" s="238" t="s">
        <v>575</v>
      </c>
      <c r="G334" s="239" t="s">
        <v>140</v>
      </c>
      <c r="H334" s="240">
        <v>7.1500000000000004</v>
      </c>
      <c r="I334" s="241"/>
      <c r="J334" s="242">
        <f>ROUND(I334*H334,2)</f>
        <v>0</v>
      </c>
      <c r="K334" s="238" t="s">
        <v>141</v>
      </c>
      <c r="L334" s="243"/>
      <c r="M334" s="244" t="s">
        <v>19</v>
      </c>
      <c r="N334" s="245" t="s">
        <v>44</v>
      </c>
      <c r="O334" s="85"/>
      <c r="P334" s="214">
        <f>O334*H334</f>
        <v>0</v>
      </c>
      <c r="Q334" s="214">
        <v>0.0129</v>
      </c>
      <c r="R334" s="214">
        <f>Q334*H334</f>
        <v>0.092235000000000011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338</v>
      </c>
      <c r="AT334" s="216" t="s">
        <v>219</v>
      </c>
      <c r="AU334" s="216" t="s">
        <v>83</v>
      </c>
      <c r="AY334" s="18" t="s">
        <v>134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81</v>
      </c>
      <c r="BK334" s="217">
        <f>ROUND(I334*H334,2)</f>
        <v>0</v>
      </c>
      <c r="BL334" s="18" t="s">
        <v>233</v>
      </c>
      <c r="BM334" s="216" t="s">
        <v>576</v>
      </c>
    </row>
    <row r="335" s="2" customFormat="1">
      <c r="A335" s="39"/>
      <c r="B335" s="40"/>
      <c r="C335" s="41"/>
      <c r="D335" s="218" t="s">
        <v>144</v>
      </c>
      <c r="E335" s="41"/>
      <c r="F335" s="219" t="s">
        <v>575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144</v>
      </c>
      <c r="AU335" s="18" t="s">
        <v>83</v>
      </c>
    </row>
    <row r="336" s="13" customFormat="1">
      <c r="A336" s="13"/>
      <c r="B336" s="225"/>
      <c r="C336" s="226"/>
      <c r="D336" s="218" t="s">
        <v>165</v>
      </c>
      <c r="E336" s="227" t="s">
        <v>19</v>
      </c>
      <c r="F336" s="228" t="s">
        <v>577</v>
      </c>
      <c r="G336" s="226"/>
      <c r="H336" s="229">
        <v>7.1500000000000004</v>
      </c>
      <c r="I336" s="230"/>
      <c r="J336" s="226"/>
      <c r="K336" s="226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165</v>
      </c>
      <c r="AU336" s="235" t="s">
        <v>83</v>
      </c>
      <c r="AV336" s="13" t="s">
        <v>83</v>
      </c>
      <c r="AW336" s="13" t="s">
        <v>32</v>
      </c>
      <c r="AX336" s="13" t="s">
        <v>81</v>
      </c>
      <c r="AY336" s="235" t="s">
        <v>134</v>
      </c>
    </row>
    <row r="337" s="2" customFormat="1" ht="16.5" customHeight="1">
      <c r="A337" s="39"/>
      <c r="B337" s="40"/>
      <c r="C337" s="205" t="s">
        <v>578</v>
      </c>
      <c r="D337" s="205" t="s">
        <v>137</v>
      </c>
      <c r="E337" s="206" t="s">
        <v>579</v>
      </c>
      <c r="F337" s="207" t="s">
        <v>580</v>
      </c>
      <c r="G337" s="208" t="s">
        <v>140</v>
      </c>
      <c r="H337" s="209">
        <v>5.5</v>
      </c>
      <c r="I337" s="210"/>
      <c r="J337" s="211">
        <f>ROUND(I337*H337,2)</f>
        <v>0</v>
      </c>
      <c r="K337" s="207" t="s">
        <v>141</v>
      </c>
      <c r="L337" s="45"/>
      <c r="M337" s="212" t="s">
        <v>19</v>
      </c>
      <c r="N337" s="213" t="s">
        <v>44</v>
      </c>
      <c r="O337" s="85"/>
      <c r="P337" s="214">
        <f>O337*H337</f>
        <v>0</v>
      </c>
      <c r="Q337" s="214">
        <v>0</v>
      </c>
      <c r="R337" s="214">
        <f>Q337*H337</f>
        <v>0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233</v>
      </c>
      <c r="AT337" s="216" t="s">
        <v>137</v>
      </c>
      <c r="AU337" s="216" t="s">
        <v>83</v>
      </c>
      <c r="AY337" s="18" t="s">
        <v>134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81</v>
      </c>
      <c r="BK337" s="217">
        <f>ROUND(I337*H337,2)</f>
        <v>0</v>
      </c>
      <c r="BL337" s="18" t="s">
        <v>233</v>
      </c>
      <c r="BM337" s="216" t="s">
        <v>581</v>
      </c>
    </row>
    <row r="338" s="2" customFormat="1">
      <c r="A338" s="39"/>
      <c r="B338" s="40"/>
      <c r="C338" s="41"/>
      <c r="D338" s="218" t="s">
        <v>144</v>
      </c>
      <c r="E338" s="41"/>
      <c r="F338" s="219" t="s">
        <v>582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144</v>
      </c>
      <c r="AU338" s="18" t="s">
        <v>83</v>
      </c>
    </row>
    <row r="339" s="2" customFormat="1">
      <c r="A339" s="39"/>
      <c r="B339" s="40"/>
      <c r="C339" s="41"/>
      <c r="D339" s="223" t="s">
        <v>146</v>
      </c>
      <c r="E339" s="41"/>
      <c r="F339" s="224" t="s">
        <v>583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146</v>
      </c>
      <c r="AU339" s="18" t="s">
        <v>83</v>
      </c>
    </row>
    <row r="340" s="2" customFormat="1" ht="16.5" customHeight="1">
      <c r="A340" s="39"/>
      <c r="B340" s="40"/>
      <c r="C340" s="205" t="s">
        <v>584</v>
      </c>
      <c r="D340" s="205" t="s">
        <v>137</v>
      </c>
      <c r="E340" s="206" t="s">
        <v>585</v>
      </c>
      <c r="F340" s="207" t="s">
        <v>586</v>
      </c>
      <c r="G340" s="208" t="s">
        <v>240</v>
      </c>
      <c r="H340" s="209">
        <v>26</v>
      </c>
      <c r="I340" s="210"/>
      <c r="J340" s="211">
        <f>ROUND(I340*H340,2)</f>
        <v>0</v>
      </c>
      <c r="K340" s="207" t="s">
        <v>141</v>
      </c>
      <c r="L340" s="45"/>
      <c r="M340" s="212" t="s">
        <v>19</v>
      </c>
      <c r="N340" s="213" t="s">
        <v>44</v>
      </c>
      <c r="O340" s="85"/>
      <c r="P340" s="214">
        <f>O340*H340</f>
        <v>0</v>
      </c>
      <c r="Q340" s="214">
        <v>0.00050000000000000001</v>
      </c>
      <c r="R340" s="214">
        <f>Q340*H340</f>
        <v>0.013000000000000001</v>
      </c>
      <c r="S340" s="214">
        <v>0</v>
      </c>
      <c r="T340" s="21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6" t="s">
        <v>233</v>
      </c>
      <c r="AT340" s="216" t="s">
        <v>137</v>
      </c>
      <c r="AU340" s="216" t="s">
        <v>83</v>
      </c>
      <c r="AY340" s="18" t="s">
        <v>134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81</v>
      </c>
      <c r="BK340" s="217">
        <f>ROUND(I340*H340,2)</f>
        <v>0</v>
      </c>
      <c r="BL340" s="18" t="s">
        <v>233</v>
      </c>
      <c r="BM340" s="216" t="s">
        <v>587</v>
      </c>
    </row>
    <row r="341" s="2" customFormat="1">
      <c r="A341" s="39"/>
      <c r="B341" s="40"/>
      <c r="C341" s="41"/>
      <c r="D341" s="218" t="s">
        <v>144</v>
      </c>
      <c r="E341" s="41"/>
      <c r="F341" s="219" t="s">
        <v>588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144</v>
      </c>
      <c r="AU341" s="18" t="s">
        <v>83</v>
      </c>
    </row>
    <row r="342" s="2" customFormat="1">
      <c r="A342" s="39"/>
      <c r="B342" s="40"/>
      <c r="C342" s="41"/>
      <c r="D342" s="223" t="s">
        <v>146</v>
      </c>
      <c r="E342" s="41"/>
      <c r="F342" s="224" t="s">
        <v>589</v>
      </c>
      <c r="G342" s="41"/>
      <c r="H342" s="41"/>
      <c r="I342" s="220"/>
      <c r="J342" s="41"/>
      <c r="K342" s="41"/>
      <c r="L342" s="45"/>
      <c r="M342" s="221"/>
      <c r="N342" s="222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146</v>
      </c>
      <c r="AU342" s="18" t="s">
        <v>83</v>
      </c>
    </row>
    <row r="343" s="2" customFormat="1" ht="16.5" customHeight="1">
      <c r="A343" s="39"/>
      <c r="B343" s="40"/>
      <c r="C343" s="205" t="s">
        <v>590</v>
      </c>
      <c r="D343" s="205" t="s">
        <v>137</v>
      </c>
      <c r="E343" s="206" t="s">
        <v>591</v>
      </c>
      <c r="F343" s="207" t="s">
        <v>592</v>
      </c>
      <c r="G343" s="208" t="s">
        <v>240</v>
      </c>
      <c r="H343" s="209">
        <v>26</v>
      </c>
      <c r="I343" s="210"/>
      <c r="J343" s="211">
        <f>ROUND(I343*H343,2)</f>
        <v>0</v>
      </c>
      <c r="K343" s="207" t="s">
        <v>141</v>
      </c>
      <c r="L343" s="45"/>
      <c r="M343" s="212" t="s">
        <v>19</v>
      </c>
      <c r="N343" s="213" t="s">
        <v>44</v>
      </c>
      <c r="O343" s="85"/>
      <c r="P343" s="214">
        <f>O343*H343</f>
        <v>0</v>
      </c>
      <c r="Q343" s="214">
        <v>3.0000000000000001E-05</v>
      </c>
      <c r="R343" s="214">
        <f>Q343*H343</f>
        <v>0.00077999999999999999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233</v>
      </c>
      <c r="AT343" s="216" t="s">
        <v>137</v>
      </c>
      <c r="AU343" s="216" t="s">
        <v>83</v>
      </c>
      <c r="AY343" s="18" t="s">
        <v>134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81</v>
      </c>
      <c r="BK343" s="217">
        <f>ROUND(I343*H343,2)</f>
        <v>0</v>
      </c>
      <c r="BL343" s="18" t="s">
        <v>233</v>
      </c>
      <c r="BM343" s="216" t="s">
        <v>593</v>
      </c>
    </row>
    <row r="344" s="2" customFormat="1">
      <c r="A344" s="39"/>
      <c r="B344" s="40"/>
      <c r="C344" s="41"/>
      <c r="D344" s="218" t="s">
        <v>144</v>
      </c>
      <c r="E344" s="41"/>
      <c r="F344" s="219" t="s">
        <v>594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144</v>
      </c>
      <c r="AU344" s="18" t="s">
        <v>83</v>
      </c>
    </row>
    <row r="345" s="2" customFormat="1">
      <c r="A345" s="39"/>
      <c r="B345" s="40"/>
      <c r="C345" s="41"/>
      <c r="D345" s="223" t="s">
        <v>146</v>
      </c>
      <c r="E345" s="41"/>
      <c r="F345" s="224" t="s">
        <v>595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146</v>
      </c>
      <c r="AU345" s="18" t="s">
        <v>83</v>
      </c>
    </row>
    <row r="346" s="12" customFormat="1" ht="22.8" customHeight="1">
      <c r="A346" s="12"/>
      <c r="B346" s="189"/>
      <c r="C346" s="190"/>
      <c r="D346" s="191" t="s">
        <v>72</v>
      </c>
      <c r="E346" s="203" t="s">
        <v>596</v>
      </c>
      <c r="F346" s="203" t="s">
        <v>597</v>
      </c>
      <c r="G346" s="190"/>
      <c r="H346" s="190"/>
      <c r="I346" s="193"/>
      <c r="J346" s="204">
        <f>BK346</f>
        <v>0</v>
      </c>
      <c r="K346" s="190"/>
      <c r="L346" s="195"/>
      <c r="M346" s="196"/>
      <c r="N346" s="197"/>
      <c r="O346" s="197"/>
      <c r="P346" s="198">
        <f>SUM(P347:P364)</f>
        <v>0</v>
      </c>
      <c r="Q346" s="197"/>
      <c r="R346" s="198">
        <f>SUM(R347:R364)</f>
        <v>0.0027499999999999998</v>
      </c>
      <c r="S346" s="197"/>
      <c r="T346" s="199">
        <f>SUM(T347:T364)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0" t="s">
        <v>83</v>
      </c>
      <c r="AT346" s="201" t="s">
        <v>72</v>
      </c>
      <c r="AU346" s="201" t="s">
        <v>81</v>
      </c>
      <c r="AY346" s="200" t="s">
        <v>134</v>
      </c>
      <c r="BK346" s="202">
        <f>SUM(BK347:BK364)</f>
        <v>0</v>
      </c>
    </row>
    <row r="347" s="2" customFormat="1" ht="16.5" customHeight="1">
      <c r="A347" s="39"/>
      <c r="B347" s="40"/>
      <c r="C347" s="205" t="s">
        <v>598</v>
      </c>
      <c r="D347" s="205" t="s">
        <v>137</v>
      </c>
      <c r="E347" s="206" t="s">
        <v>599</v>
      </c>
      <c r="F347" s="207" t="s">
        <v>600</v>
      </c>
      <c r="G347" s="208" t="s">
        <v>140</v>
      </c>
      <c r="H347" s="209">
        <v>5</v>
      </c>
      <c r="I347" s="210"/>
      <c r="J347" s="211">
        <f>ROUND(I347*H347,2)</f>
        <v>0</v>
      </c>
      <c r="K347" s="207" t="s">
        <v>141</v>
      </c>
      <c r="L347" s="45"/>
      <c r="M347" s="212" t="s">
        <v>19</v>
      </c>
      <c r="N347" s="213" t="s">
        <v>44</v>
      </c>
      <c r="O347" s="85"/>
      <c r="P347" s="214">
        <f>O347*H347</f>
        <v>0</v>
      </c>
      <c r="Q347" s="214">
        <v>6.9999999999999994E-05</v>
      </c>
      <c r="R347" s="214">
        <f>Q347*H347</f>
        <v>0.00034999999999999994</v>
      </c>
      <c r="S347" s="214">
        <v>0</v>
      </c>
      <c r="T347" s="21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6" t="s">
        <v>233</v>
      </c>
      <c r="AT347" s="216" t="s">
        <v>137</v>
      </c>
      <c r="AU347" s="216" t="s">
        <v>83</v>
      </c>
      <c r="AY347" s="18" t="s">
        <v>134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8" t="s">
        <v>81</v>
      </c>
      <c r="BK347" s="217">
        <f>ROUND(I347*H347,2)</f>
        <v>0</v>
      </c>
      <c r="BL347" s="18" t="s">
        <v>233</v>
      </c>
      <c r="BM347" s="216" t="s">
        <v>601</v>
      </c>
    </row>
    <row r="348" s="2" customFormat="1">
      <c r="A348" s="39"/>
      <c r="B348" s="40"/>
      <c r="C348" s="41"/>
      <c r="D348" s="218" t="s">
        <v>144</v>
      </c>
      <c r="E348" s="41"/>
      <c r="F348" s="219" t="s">
        <v>600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144</v>
      </c>
      <c r="AU348" s="18" t="s">
        <v>83</v>
      </c>
    </row>
    <row r="349" s="2" customFormat="1">
      <c r="A349" s="39"/>
      <c r="B349" s="40"/>
      <c r="C349" s="41"/>
      <c r="D349" s="223" t="s">
        <v>146</v>
      </c>
      <c r="E349" s="41"/>
      <c r="F349" s="224" t="s">
        <v>602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146</v>
      </c>
      <c r="AU349" s="18" t="s">
        <v>83</v>
      </c>
    </row>
    <row r="350" s="2" customFormat="1" ht="16.5" customHeight="1">
      <c r="A350" s="39"/>
      <c r="B350" s="40"/>
      <c r="C350" s="205" t="s">
        <v>603</v>
      </c>
      <c r="D350" s="205" t="s">
        <v>137</v>
      </c>
      <c r="E350" s="206" t="s">
        <v>604</v>
      </c>
      <c r="F350" s="207" t="s">
        <v>605</v>
      </c>
      <c r="G350" s="208" t="s">
        <v>140</v>
      </c>
      <c r="H350" s="209">
        <v>5</v>
      </c>
      <c r="I350" s="210"/>
      <c r="J350" s="211">
        <f>ROUND(I350*H350,2)</f>
        <v>0</v>
      </c>
      <c r="K350" s="207" t="s">
        <v>141</v>
      </c>
      <c r="L350" s="45"/>
      <c r="M350" s="212" t="s">
        <v>19</v>
      </c>
      <c r="N350" s="213" t="s">
        <v>44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233</v>
      </c>
      <c r="AT350" s="216" t="s">
        <v>137</v>
      </c>
      <c r="AU350" s="216" t="s">
        <v>83</v>
      </c>
      <c r="AY350" s="18" t="s">
        <v>134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81</v>
      </c>
      <c r="BK350" s="217">
        <f>ROUND(I350*H350,2)</f>
        <v>0</v>
      </c>
      <c r="BL350" s="18" t="s">
        <v>233</v>
      </c>
      <c r="BM350" s="216" t="s">
        <v>606</v>
      </c>
    </row>
    <row r="351" s="2" customFormat="1">
      <c r="A351" s="39"/>
      <c r="B351" s="40"/>
      <c r="C351" s="41"/>
      <c r="D351" s="218" t="s">
        <v>144</v>
      </c>
      <c r="E351" s="41"/>
      <c r="F351" s="219" t="s">
        <v>605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144</v>
      </c>
      <c r="AU351" s="18" t="s">
        <v>83</v>
      </c>
    </row>
    <row r="352" s="2" customFormat="1">
      <c r="A352" s="39"/>
      <c r="B352" s="40"/>
      <c r="C352" s="41"/>
      <c r="D352" s="223" t="s">
        <v>146</v>
      </c>
      <c r="E352" s="41"/>
      <c r="F352" s="224" t="s">
        <v>607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146</v>
      </c>
      <c r="AU352" s="18" t="s">
        <v>83</v>
      </c>
    </row>
    <row r="353" s="2" customFormat="1" ht="16.5" customHeight="1">
      <c r="A353" s="39"/>
      <c r="B353" s="40"/>
      <c r="C353" s="205" t="s">
        <v>608</v>
      </c>
      <c r="D353" s="205" t="s">
        <v>137</v>
      </c>
      <c r="E353" s="206" t="s">
        <v>609</v>
      </c>
      <c r="F353" s="207" t="s">
        <v>610</v>
      </c>
      <c r="G353" s="208" t="s">
        <v>140</v>
      </c>
      <c r="H353" s="209">
        <v>5</v>
      </c>
      <c r="I353" s="210"/>
      <c r="J353" s="211">
        <f>ROUND(I353*H353,2)</f>
        <v>0</v>
      </c>
      <c r="K353" s="207" t="s">
        <v>141</v>
      </c>
      <c r="L353" s="45"/>
      <c r="M353" s="212" t="s">
        <v>19</v>
      </c>
      <c r="N353" s="213" t="s">
        <v>44</v>
      </c>
      <c r="O353" s="85"/>
      <c r="P353" s="214">
        <f>O353*H353</f>
        <v>0</v>
      </c>
      <c r="Q353" s="214">
        <v>0.00013999999999999999</v>
      </c>
      <c r="R353" s="214">
        <f>Q353*H353</f>
        <v>0.00069999999999999988</v>
      </c>
      <c r="S353" s="214">
        <v>0</v>
      </c>
      <c r="T353" s="21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233</v>
      </c>
      <c r="AT353" s="216" t="s">
        <v>137</v>
      </c>
      <c r="AU353" s="216" t="s">
        <v>83</v>
      </c>
      <c r="AY353" s="18" t="s">
        <v>134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81</v>
      </c>
      <c r="BK353" s="217">
        <f>ROUND(I353*H353,2)</f>
        <v>0</v>
      </c>
      <c r="BL353" s="18" t="s">
        <v>233</v>
      </c>
      <c r="BM353" s="216" t="s">
        <v>611</v>
      </c>
    </row>
    <row r="354" s="2" customFormat="1">
      <c r="A354" s="39"/>
      <c r="B354" s="40"/>
      <c r="C354" s="41"/>
      <c r="D354" s="218" t="s">
        <v>144</v>
      </c>
      <c r="E354" s="41"/>
      <c r="F354" s="219" t="s">
        <v>612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144</v>
      </c>
      <c r="AU354" s="18" t="s">
        <v>83</v>
      </c>
    </row>
    <row r="355" s="2" customFormat="1">
      <c r="A355" s="39"/>
      <c r="B355" s="40"/>
      <c r="C355" s="41"/>
      <c r="D355" s="223" t="s">
        <v>146</v>
      </c>
      <c r="E355" s="41"/>
      <c r="F355" s="224" t="s">
        <v>613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146</v>
      </c>
      <c r="AU355" s="18" t="s">
        <v>83</v>
      </c>
    </row>
    <row r="356" s="2" customFormat="1" ht="16.5" customHeight="1">
      <c r="A356" s="39"/>
      <c r="B356" s="40"/>
      <c r="C356" s="205" t="s">
        <v>614</v>
      </c>
      <c r="D356" s="205" t="s">
        <v>137</v>
      </c>
      <c r="E356" s="206" t="s">
        <v>615</v>
      </c>
      <c r="F356" s="207" t="s">
        <v>616</v>
      </c>
      <c r="G356" s="208" t="s">
        <v>140</v>
      </c>
      <c r="H356" s="209">
        <v>5</v>
      </c>
      <c r="I356" s="210"/>
      <c r="J356" s="211">
        <f>ROUND(I356*H356,2)</f>
        <v>0</v>
      </c>
      <c r="K356" s="207" t="s">
        <v>141</v>
      </c>
      <c r="L356" s="45"/>
      <c r="M356" s="212" t="s">
        <v>19</v>
      </c>
      <c r="N356" s="213" t="s">
        <v>44</v>
      </c>
      <c r="O356" s="85"/>
      <c r="P356" s="214">
        <f>O356*H356</f>
        <v>0</v>
      </c>
      <c r="Q356" s="214">
        <v>0.00012</v>
      </c>
      <c r="R356" s="214">
        <f>Q356*H356</f>
        <v>0.00060000000000000006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233</v>
      </c>
      <c r="AT356" s="216" t="s">
        <v>137</v>
      </c>
      <c r="AU356" s="216" t="s">
        <v>83</v>
      </c>
      <c r="AY356" s="18" t="s">
        <v>134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81</v>
      </c>
      <c r="BK356" s="217">
        <f>ROUND(I356*H356,2)</f>
        <v>0</v>
      </c>
      <c r="BL356" s="18" t="s">
        <v>233</v>
      </c>
      <c r="BM356" s="216" t="s">
        <v>617</v>
      </c>
    </row>
    <row r="357" s="2" customFormat="1">
      <c r="A357" s="39"/>
      <c r="B357" s="40"/>
      <c r="C357" s="41"/>
      <c r="D357" s="218" t="s">
        <v>144</v>
      </c>
      <c r="E357" s="41"/>
      <c r="F357" s="219" t="s">
        <v>618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144</v>
      </c>
      <c r="AU357" s="18" t="s">
        <v>83</v>
      </c>
    </row>
    <row r="358" s="2" customFormat="1">
      <c r="A358" s="39"/>
      <c r="B358" s="40"/>
      <c r="C358" s="41"/>
      <c r="D358" s="223" t="s">
        <v>146</v>
      </c>
      <c r="E358" s="41"/>
      <c r="F358" s="224" t="s">
        <v>619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146</v>
      </c>
      <c r="AU358" s="18" t="s">
        <v>83</v>
      </c>
    </row>
    <row r="359" s="2" customFormat="1" ht="16.5" customHeight="1">
      <c r="A359" s="39"/>
      <c r="B359" s="40"/>
      <c r="C359" s="205" t="s">
        <v>620</v>
      </c>
      <c r="D359" s="205" t="s">
        <v>137</v>
      </c>
      <c r="E359" s="206" t="s">
        <v>621</v>
      </c>
      <c r="F359" s="207" t="s">
        <v>622</v>
      </c>
      <c r="G359" s="208" t="s">
        <v>140</v>
      </c>
      <c r="H359" s="209">
        <v>5</v>
      </c>
      <c r="I359" s="210"/>
      <c r="J359" s="211">
        <f>ROUND(I359*H359,2)</f>
        <v>0</v>
      </c>
      <c r="K359" s="207" t="s">
        <v>141</v>
      </c>
      <c r="L359" s="45"/>
      <c r="M359" s="212" t="s">
        <v>19</v>
      </c>
      <c r="N359" s="213" t="s">
        <v>44</v>
      </c>
      <c r="O359" s="85"/>
      <c r="P359" s="214">
        <f>O359*H359</f>
        <v>0</v>
      </c>
      <c r="Q359" s="214">
        <v>0.00012</v>
      </c>
      <c r="R359" s="214">
        <f>Q359*H359</f>
        <v>0.00060000000000000006</v>
      </c>
      <c r="S359" s="214">
        <v>0</v>
      </c>
      <c r="T359" s="21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6" t="s">
        <v>233</v>
      </c>
      <c r="AT359" s="216" t="s">
        <v>137</v>
      </c>
      <c r="AU359" s="216" t="s">
        <v>83</v>
      </c>
      <c r="AY359" s="18" t="s">
        <v>134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81</v>
      </c>
      <c r="BK359" s="217">
        <f>ROUND(I359*H359,2)</f>
        <v>0</v>
      </c>
      <c r="BL359" s="18" t="s">
        <v>233</v>
      </c>
      <c r="BM359" s="216" t="s">
        <v>623</v>
      </c>
    </row>
    <row r="360" s="2" customFormat="1">
      <c r="A360" s="39"/>
      <c r="B360" s="40"/>
      <c r="C360" s="41"/>
      <c r="D360" s="218" t="s">
        <v>144</v>
      </c>
      <c r="E360" s="41"/>
      <c r="F360" s="219" t="s">
        <v>624</v>
      </c>
      <c r="G360" s="41"/>
      <c r="H360" s="41"/>
      <c r="I360" s="220"/>
      <c r="J360" s="41"/>
      <c r="K360" s="41"/>
      <c r="L360" s="45"/>
      <c r="M360" s="221"/>
      <c r="N360" s="222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144</v>
      </c>
      <c r="AU360" s="18" t="s">
        <v>83</v>
      </c>
    </row>
    <row r="361" s="2" customFormat="1">
      <c r="A361" s="39"/>
      <c r="B361" s="40"/>
      <c r="C361" s="41"/>
      <c r="D361" s="223" t="s">
        <v>146</v>
      </c>
      <c r="E361" s="41"/>
      <c r="F361" s="224" t="s">
        <v>625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146</v>
      </c>
      <c r="AU361" s="18" t="s">
        <v>83</v>
      </c>
    </row>
    <row r="362" s="2" customFormat="1" ht="24.15" customHeight="1">
      <c r="A362" s="39"/>
      <c r="B362" s="40"/>
      <c r="C362" s="205" t="s">
        <v>626</v>
      </c>
      <c r="D362" s="205" t="s">
        <v>137</v>
      </c>
      <c r="E362" s="206" t="s">
        <v>627</v>
      </c>
      <c r="F362" s="207" t="s">
        <v>628</v>
      </c>
      <c r="G362" s="208" t="s">
        <v>140</v>
      </c>
      <c r="H362" s="209">
        <v>5</v>
      </c>
      <c r="I362" s="210"/>
      <c r="J362" s="211">
        <f>ROUND(I362*H362,2)</f>
        <v>0</v>
      </c>
      <c r="K362" s="207" t="s">
        <v>141</v>
      </c>
      <c r="L362" s="45"/>
      <c r="M362" s="212" t="s">
        <v>19</v>
      </c>
      <c r="N362" s="213" t="s">
        <v>44</v>
      </c>
      <c r="O362" s="85"/>
      <c r="P362" s="214">
        <f>O362*H362</f>
        <v>0</v>
      </c>
      <c r="Q362" s="214">
        <v>0.00010000000000000001</v>
      </c>
      <c r="R362" s="214">
        <f>Q362*H362</f>
        <v>0.00050000000000000001</v>
      </c>
      <c r="S362" s="214">
        <v>0</v>
      </c>
      <c r="T362" s="21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6" t="s">
        <v>233</v>
      </c>
      <c r="AT362" s="216" t="s">
        <v>137</v>
      </c>
      <c r="AU362" s="216" t="s">
        <v>83</v>
      </c>
      <c r="AY362" s="18" t="s">
        <v>134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8" t="s">
        <v>81</v>
      </c>
      <c r="BK362" s="217">
        <f>ROUND(I362*H362,2)</f>
        <v>0</v>
      </c>
      <c r="BL362" s="18" t="s">
        <v>233</v>
      </c>
      <c r="BM362" s="216" t="s">
        <v>629</v>
      </c>
    </row>
    <row r="363" s="2" customFormat="1">
      <c r="A363" s="39"/>
      <c r="B363" s="40"/>
      <c r="C363" s="41"/>
      <c r="D363" s="218" t="s">
        <v>144</v>
      </c>
      <c r="E363" s="41"/>
      <c r="F363" s="219" t="s">
        <v>628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144</v>
      </c>
      <c r="AU363" s="18" t="s">
        <v>83</v>
      </c>
    </row>
    <row r="364" s="2" customFormat="1">
      <c r="A364" s="39"/>
      <c r="B364" s="40"/>
      <c r="C364" s="41"/>
      <c r="D364" s="223" t="s">
        <v>146</v>
      </c>
      <c r="E364" s="41"/>
      <c r="F364" s="224" t="s">
        <v>630</v>
      </c>
      <c r="G364" s="41"/>
      <c r="H364" s="41"/>
      <c r="I364" s="220"/>
      <c r="J364" s="41"/>
      <c r="K364" s="41"/>
      <c r="L364" s="45"/>
      <c r="M364" s="221"/>
      <c r="N364" s="222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146</v>
      </c>
      <c r="AU364" s="18" t="s">
        <v>83</v>
      </c>
    </row>
    <row r="365" s="12" customFormat="1" ht="22.8" customHeight="1">
      <c r="A365" s="12"/>
      <c r="B365" s="189"/>
      <c r="C365" s="190"/>
      <c r="D365" s="191" t="s">
        <v>72</v>
      </c>
      <c r="E365" s="203" t="s">
        <v>631</v>
      </c>
      <c r="F365" s="203" t="s">
        <v>632</v>
      </c>
      <c r="G365" s="190"/>
      <c r="H365" s="190"/>
      <c r="I365" s="193"/>
      <c r="J365" s="204">
        <f>BK365</f>
        <v>0</v>
      </c>
      <c r="K365" s="190"/>
      <c r="L365" s="195"/>
      <c r="M365" s="196"/>
      <c r="N365" s="197"/>
      <c r="O365" s="197"/>
      <c r="P365" s="198">
        <f>SUM(P366:P384)</f>
        <v>0</v>
      </c>
      <c r="Q365" s="197"/>
      <c r="R365" s="198">
        <f>SUM(R366:R384)</f>
        <v>0.16848000000000002</v>
      </c>
      <c r="S365" s="197"/>
      <c r="T365" s="199">
        <f>SUM(T366:T384)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0" t="s">
        <v>83</v>
      </c>
      <c r="AT365" s="201" t="s">
        <v>72</v>
      </c>
      <c r="AU365" s="201" t="s">
        <v>81</v>
      </c>
      <c r="AY365" s="200" t="s">
        <v>134</v>
      </c>
      <c r="BK365" s="202">
        <f>SUM(BK366:BK384)</f>
        <v>0</v>
      </c>
    </row>
    <row r="366" s="2" customFormat="1" ht="16.5" customHeight="1">
      <c r="A366" s="39"/>
      <c r="B366" s="40"/>
      <c r="C366" s="205" t="s">
        <v>633</v>
      </c>
      <c r="D366" s="205" t="s">
        <v>137</v>
      </c>
      <c r="E366" s="206" t="s">
        <v>634</v>
      </c>
      <c r="F366" s="207" t="s">
        <v>635</v>
      </c>
      <c r="G366" s="208" t="s">
        <v>140</v>
      </c>
      <c r="H366" s="209">
        <v>81.400000000000006</v>
      </c>
      <c r="I366" s="210"/>
      <c r="J366" s="211">
        <f>ROUND(I366*H366,2)</f>
        <v>0</v>
      </c>
      <c r="K366" s="207" t="s">
        <v>141</v>
      </c>
      <c r="L366" s="45"/>
      <c r="M366" s="212" t="s">
        <v>19</v>
      </c>
      <c r="N366" s="213" t="s">
        <v>44</v>
      </c>
      <c r="O366" s="85"/>
      <c r="P366" s="214">
        <f>O366*H366</f>
        <v>0</v>
      </c>
      <c r="Q366" s="214">
        <v>0</v>
      </c>
      <c r="R366" s="214">
        <f>Q366*H366</f>
        <v>0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233</v>
      </c>
      <c r="AT366" s="216" t="s">
        <v>137</v>
      </c>
      <c r="AU366" s="216" t="s">
        <v>83</v>
      </c>
      <c r="AY366" s="18" t="s">
        <v>134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81</v>
      </c>
      <c r="BK366" s="217">
        <f>ROUND(I366*H366,2)</f>
        <v>0</v>
      </c>
      <c r="BL366" s="18" t="s">
        <v>233</v>
      </c>
      <c r="BM366" s="216" t="s">
        <v>636</v>
      </c>
    </row>
    <row r="367" s="2" customFormat="1">
      <c r="A367" s="39"/>
      <c r="B367" s="40"/>
      <c r="C367" s="41"/>
      <c r="D367" s="218" t="s">
        <v>144</v>
      </c>
      <c r="E367" s="41"/>
      <c r="F367" s="219" t="s">
        <v>637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144</v>
      </c>
      <c r="AU367" s="18" t="s">
        <v>83</v>
      </c>
    </row>
    <row r="368" s="2" customFormat="1">
      <c r="A368" s="39"/>
      <c r="B368" s="40"/>
      <c r="C368" s="41"/>
      <c r="D368" s="223" t="s">
        <v>146</v>
      </c>
      <c r="E368" s="41"/>
      <c r="F368" s="224" t="s">
        <v>638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146</v>
      </c>
      <c r="AU368" s="18" t="s">
        <v>83</v>
      </c>
    </row>
    <row r="369" s="2" customFormat="1" ht="16.5" customHeight="1">
      <c r="A369" s="39"/>
      <c r="B369" s="40"/>
      <c r="C369" s="236" t="s">
        <v>639</v>
      </c>
      <c r="D369" s="236" t="s">
        <v>219</v>
      </c>
      <c r="E369" s="237" t="s">
        <v>640</v>
      </c>
      <c r="F369" s="238" t="s">
        <v>641</v>
      </c>
      <c r="G369" s="239" t="s">
        <v>140</v>
      </c>
      <c r="H369" s="240">
        <v>200</v>
      </c>
      <c r="I369" s="241"/>
      <c r="J369" s="242">
        <f>ROUND(I369*H369,2)</f>
        <v>0</v>
      </c>
      <c r="K369" s="238" t="s">
        <v>141</v>
      </c>
      <c r="L369" s="243"/>
      <c r="M369" s="244" t="s">
        <v>19</v>
      </c>
      <c r="N369" s="245" t="s">
        <v>44</v>
      </c>
      <c r="O369" s="85"/>
      <c r="P369" s="214">
        <f>O369*H369</f>
        <v>0</v>
      </c>
      <c r="Q369" s="214">
        <v>0</v>
      </c>
      <c r="R369" s="214">
        <f>Q369*H369</f>
        <v>0</v>
      </c>
      <c r="S369" s="214">
        <v>0</v>
      </c>
      <c r="T369" s="21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338</v>
      </c>
      <c r="AT369" s="216" t="s">
        <v>219</v>
      </c>
      <c r="AU369" s="216" t="s">
        <v>83</v>
      </c>
      <c r="AY369" s="18" t="s">
        <v>134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81</v>
      </c>
      <c r="BK369" s="217">
        <f>ROUND(I369*H369,2)</f>
        <v>0</v>
      </c>
      <c r="BL369" s="18" t="s">
        <v>233</v>
      </c>
      <c r="BM369" s="216" t="s">
        <v>642</v>
      </c>
    </row>
    <row r="370" s="2" customFormat="1">
      <c r="A370" s="39"/>
      <c r="B370" s="40"/>
      <c r="C370" s="41"/>
      <c r="D370" s="218" t="s">
        <v>144</v>
      </c>
      <c r="E370" s="41"/>
      <c r="F370" s="219" t="s">
        <v>641</v>
      </c>
      <c r="G370" s="41"/>
      <c r="H370" s="41"/>
      <c r="I370" s="220"/>
      <c r="J370" s="41"/>
      <c r="K370" s="41"/>
      <c r="L370" s="45"/>
      <c r="M370" s="221"/>
      <c r="N370" s="222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144</v>
      </c>
      <c r="AU370" s="18" t="s">
        <v>83</v>
      </c>
    </row>
    <row r="371" s="2" customFormat="1" ht="16.5" customHeight="1">
      <c r="A371" s="39"/>
      <c r="B371" s="40"/>
      <c r="C371" s="205" t="s">
        <v>643</v>
      </c>
      <c r="D371" s="205" t="s">
        <v>137</v>
      </c>
      <c r="E371" s="206" t="s">
        <v>644</v>
      </c>
      <c r="F371" s="207" t="s">
        <v>645</v>
      </c>
      <c r="G371" s="208" t="s">
        <v>140</v>
      </c>
      <c r="H371" s="209">
        <v>30</v>
      </c>
      <c r="I371" s="210"/>
      <c r="J371" s="211">
        <f>ROUND(I371*H371,2)</f>
        <v>0</v>
      </c>
      <c r="K371" s="207" t="s">
        <v>141</v>
      </c>
      <c r="L371" s="45"/>
      <c r="M371" s="212" t="s">
        <v>19</v>
      </c>
      <c r="N371" s="213" t="s">
        <v>44</v>
      </c>
      <c r="O371" s="85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233</v>
      </c>
      <c r="AT371" s="216" t="s">
        <v>137</v>
      </c>
      <c r="AU371" s="216" t="s">
        <v>83</v>
      </c>
      <c r="AY371" s="18" t="s">
        <v>134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81</v>
      </c>
      <c r="BK371" s="217">
        <f>ROUND(I371*H371,2)</f>
        <v>0</v>
      </c>
      <c r="BL371" s="18" t="s">
        <v>233</v>
      </c>
      <c r="BM371" s="216" t="s">
        <v>646</v>
      </c>
    </row>
    <row r="372" s="2" customFormat="1">
      <c r="A372" s="39"/>
      <c r="B372" s="40"/>
      <c r="C372" s="41"/>
      <c r="D372" s="218" t="s">
        <v>144</v>
      </c>
      <c r="E372" s="41"/>
      <c r="F372" s="219" t="s">
        <v>647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144</v>
      </c>
      <c r="AU372" s="18" t="s">
        <v>83</v>
      </c>
    </row>
    <row r="373" s="2" customFormat="1">
      <c r="A373" s="39"/>
      <c r="B373" s="40"/>
      <c r="C373" s="41"/>
      <c r="D373" s="223" t="s">
        <v>146</v>
      </c>
      <c r="E373" s="41"/>
      <c r="F373" s="224" t="s">
        <v>648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146</v>
      </c>
      <c r="AU373" s="18" t="s">
        <v>83</v>
      </c>
    </row>
    <row r="374" s="2" customFormat="1" ht="16.5" customHeight="1">
      <c r="A374" s="39"/>
      <c r="B374" s="40"/>
      <c r="C374" s="205" t="s">
        <v>649</v>
      </c>
      <c r="D374" s="205" t="s">
        <v>137</v>
      </c>
      <c r="E374" s="206" t="s">
        <v>650</v>
      </c>
      <c r="F374" s="207" t="s">
        <v>651</v>
      </c>
      <c r="G374" s="208" t="s">
        <v>140</v>
      </c>
      <c r="H374" s="209">
        <v>50</v>
      </c>
      <c r="I374" s="210"/>
      <c r="J374" s="211">
        <f>ROUND(I374*H374,2)</f>
        <v>0</v>
      </c>
      <c r="K374" s="207" t="s">
        <v>141</v>
      </c>
      <c r="L374" s="45"/>
      <c r="M374" s="212" t="s">
        <v>19</v>
      </c>
      <c r="N374" s="213" t="s">
        <v>44</v>
      </c>
      <c r="O374" s="85"/>
      <c r="P374" s="214">
        <f>O374*H374</f>
        <v>0</v>
      </c>
      <c r="Q374" s="214">
        <v>0</v>
      </c>
      <c r="R374" s="214">
        <f>Q374*H374</f>
        <v>0</v>
      </c>
      <c r="S374" s="214">
        <v>0</v>
      </c>
      <c r="T374" s="21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233</v>
      </c>
      <c r="AT374" s="216" t="s">
        <v>137</v>
      </c>
      <c r="AU374" s="216" t="s">
        <v>83</v>
      </c>
      <c r="AY374" s="18" t="s">
        <v>134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81</v>
      </c>
      <c r="BK374" s="217">
        <f>ROUND(I374*H374,2)</f>
        <v>0</v>
      </c>
      <c r="BL374" s="18" t="s">
        <v>233</v>
      </c>
      <c r="BM374" s="216" t="s">
        <v>652</v>
      </c>
    </row>
    <row r="375" s="2" customFormat="1">
      <c r="A375" s="39"/>
      <c r="B375" s="40"/>
      <c r="C375" s="41"/>
      <c r="D375" s="218" t="s">
        <v>144</v>
      </c>
      <c r="E375" s="41"/>
      <c r="F375" s="219" t="s">
        <v>653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144</v>
      </c>
      <c r="AU375" s="18" t="s">
        <v>83</v>
      </c>
    </row>
    <row r="376" s="2" customFormat="1">
      <c r="A376" s="39"/>
      <c r="B376" s="40"/>
      <c r="C376" s="41"/>
      <c r="D376" s="223" t="s">
        <v>146</v>
      </c>
      <c r="E376" s="41"/>
      <c r="F376" s="224" t="s">
        <v>654</v>
      </c>
      <c r="G376" s="41"/>
      <c r="H376" s="41"/>
      <c r="I376" s="220"/>
      <c r="J376" s="41"/>
      <c r="K376" s="41"/>
      <c r="L376" s="45"/>
      <c r="M376" s="221"/>
      <c r="N376" s="222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146</v>
      </c>
      <c r="AU376" s="18" t="s">
        <v>83</v>
      </c>
    </row>
    <row r="377" s="2" customFormat="1" ht="16.5" customHeight="1">
      <c r="A377" s="39"/>
      <c r="B377" s="40"/>
      <c r="C377" s="205" t="s">
        <v>655</v>
      </c>
      <c r="D377" s="205" t="s">
        <v>137</v>
      </c>
      <c r="E377" s="206" t="s">
        <v>656</v>
      </c>
      <c r="F377" s="207" t="s">
        <v>657</v>
      </c>
      <c r="G377" s="208" t="s">
        <v>140</v>
      </c>
      <c r="H377" s="209">
        <v>374.39999999999998</v>
      </c>
      <c r="I377" s="210"/>
      <c r="J377" s="211">
        <f>ROUND(I377*H377,2)</f>
        <v>0</v>
      </c>
      <c r="K377" s="207" t="s">
        <v>141</v>
      </c>
      <c r="L377" s="45"/>
      <c r="M377" s="212" t="s">
        <v>19</v>
      </c>
      <c r="N377" s="213" t="s">
        <v>44</v>
      </c>
      <c r="O377" s="85"/>
      <c r="P377" s="214">
        <f>O377*H377</f>
        <v>0</v>
      </c>
      <c r="Q377" s="214">
        <v>0.00020000000000000001</v>
      </c>
      <c r="R377" s="214">
        <f>Q377*H377</f>
        <v>0.074880000000000002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233</v>
      </c>
      <c r="AT377" s="216" t="s">
        <v>137</v>
      </c>
      <c r="AU377" s="216" t="s">
        <v>83</v>
      </c>
      <c r="AY377" s="18" t="s">
        <v>134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81</v>
      </c>
      <c r="BK377" s="217">
        <f>ROUND(I377*H377,2)</f>
        <v>0</v>
      </c>
      <c r="BL377" s="18" t="s">
        <v>233</v>
      </c>
      <c r="BM377" s="216" t="s">
        <v>658</v>
      </c>
    </row>
    <row r="378" s="2" customFormat="1">
      <c r="A378" s="39"/>
      <c r="B378" s="40"/>
      <c r="C378" s="41"/>
      <c r="D378" s="218" t="s">
        <v>144</v>
      </c>
      <c r="E378" s="41"/>
      <c r="F378" s="219" t="s">
        <v>659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144</v>
      </c>
      <c r="AU378" s="18" t="s">
        <v>83</v>
      </c>
    </row>
    <row r="379" s="2" customFormat="1">
      <c r="A379" s="39"/>
      <c r="B379" s="40"/>
      <c r="C379" s="41"/>
      <c r="D379" s="223" t="s">
        <v>146</v>
      </c>
      <c r="E379" s="41"/>
      <c r="F379" s="224" t="s">
        <v>660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146</v>
      </c>
      <c r="AU379" s="18" t="s">
        <v>83</v>
      </c>
    </row>
    <row r="380" s="13" customFormat="1">
      <c r="A380" s="13"/>
      <c r="B380" s="225"/>
      <c r="C380" s="226"/>
      <c r="D380" s="218" t="s">
        <v>165</v>
      </c>
      <c r="E380" s="227" t="s">
        <v>19</v>
      </c>
      <c r="F380" s="228" t="s">
        <v>212</v>
      </c>
      <c r="G380" s="226"/>
      <c r="H380" s="229">
        <v>374.39999999999998</v>
      </c>
      <c r="I380" s="230"/>
      <c r="J380" s="226"/>
      <c r="K380" s="226"/>
      <c r="L380" s="231"/>
      <c r="M380" s="232"/>
      <c r="N380" s="233"/>
      <c r="O380" s="233"/>
      <c r="P380" s="233"/>
      <c r="Q380" s="233"/>
      <c r="R380" s="233"/>
      <c r="S380" s="233"/>
      <c r="T380" s="23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5" t="s">
        <v>165</v>
      </c>
      <c r="AU380" s="235" t="s">
        <v>83</v>
      </c>
      <c r="AV380" s="13" t="s">
        <v>83</v>
      </c>
      <c r="AW380" s="13" t="s">
        <v>32</v>
      </c>
      <c r="AX380" s="13" t="s">
        <v>81</v>
      </c>
      <c r="AY380" s="235" t="s">
        <v>134</v>
      </c>
    </row>
    <row r="381" s="2" customFormat="1" ht="16.5" customHeight="1">
      <c r="A381" s="39"/>
      <c r="B381" s="40"/>
      <c r="C381" s="205" t="s">
        <v>661</v>
      </c>
      <c r="D381" s="205" t="s">
        <v>137</v>
      </c>
      <c r="E381" s="206" t="s">
        <v>662</v>
      </c>
      <c r="F381" s="207" t="s">
        <v>663</v>
      </c>
      <c r="G381" s="208" t="s">
        <v>140</v>
      </c>
      <c r="H381" s="209">
        <v>374.39999999999998</v>
      </c>
      <c r="I381" s="210"/>
      <c r="J381" s="211">
        <f>ROUND(I381*H381,2)</f>
        <v>0</v>
      </c>
      <c r="K381" s="207" t="s">
        <v>141</v>
      </c>
      <c r="L381" s="45"/>
      <c r="M381" s="212" t="s">
        <v>19</v>
      </c>
      <c r="N381" s="213" t="s">
        <v>44</v>
      </c>
      <c r="O381" s="85"/>
      <c r="P381" s="214">
        <f>O381*H381</f>
        <v>0</v>
      </c>
      <c r="Q381" s="214">
        <v>0.00025000000000000001</v>
      </c>
      <c r="R381" s="214">
        <f>Q381*H381</f>
        <v>0.093600000000000003</v>
      </c>
      <c r="S381" s="214">
        <v>0</v>
      </c>
      <c r="T381" s="21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6" t="s">
        <v>233</v>
      </c>
      <c r="AT381" s="216" t="s">
        <v>137</v>
      </c>
      <c r="AU381" s="216" t="s">
        <v>83</v>
      </c>
      <c r="AY381" s="18" t="s">
        <v>134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81</v>
      </c>
      <c r="BK381" s="217">
        <f>ROUND(I381*H381,2)</f>
        <v>0</v>
      </c>
      <c r="BL381" s="18" t="s">
        <v>233</v>
      </c>
      <c r="BM381" s="216" t="s">
        <v>664</v>
      </c>
    </row>
    <row r="382" s="2" customFormat="1">
      <c r="A382" s="39"/>
      <c r="B382" s="40"/>
      <c r="C382" s="41"/>
      <c r="D382" s="218" t="s">
        <v>144</v>
      </c>
      <c r="E382" s="41"/>
      <c r="F382" s="219" t="s">
        <v>663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144</v>
      </c>
      <c r="AU382" s="18" t="s">
        <v>83</v>
      </c>
    </row>
    <row r="383" s="2" customFormat="1">
      <c r="A383" s="39"/>
      <c r="B383" s="40"/>
      <c r="C383" s="41"/>
      <c r="D383" s="223" t="s">
        <v>146</v>
      </c>
      <c r="E383" s="41"/>
      <c r="F383" s="224" t="s">
        <v>665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146</v>
      </c>
      <c r="AU383" s="18" t="s">
        <v>83</v>
      </c>
    </row>
    <row r="384" s="13" customFormat="1">
      <c r="A384" s="13"/>
      <c r="B384" s="225"/>
      <c r="C384" s="226"/>
      <c r="D384" s="218" t="s">
        <v>165</v>
      </c>
      <c r="E384" s="227" t="s">
        <v>19</v>
      </c>
      <c r="F384" s="228" t="s">
        <v>212</v>
      </c>
      <c r="G384" s="226"/>
      <c r="H384" s="229">
        <v>374.39999999999998</v>
      </c>
      <c r="I384" s="230"/>
      <c r="J384" s="226"/>
      <c r="K384" s="226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165</v>
      </c>
      <c r="AU384" s="235" t="s">
        <v>83</v>
      </c>
      <c r="AV384" s="13" t="s">
        <v>83</v>
      </c>
      <c r="AW384" s="13" t="s">
        <v>32</v>
      </c>
      <c r="AX384" s="13" t="s">
        <v>81</v>
      </c>
      <c r="AY384" s="235" t="s">
        <v>134</v>
      </c>
    </row>
    <row r="385" s="12" customFormat="1" ht="22.8" customHeight="1">
      <c r="A385" s="12"/>
      <c r="B385" s="189"/>
      <c r="C385" s="190"/>
      <c r="D385" s="191" t="s">
        <v>72</v>
      </c>
      <c r="E385" s="203" t="s">
        <v>666</v>
      </c>
      <c r="F385" s="203" t="s">
        <v>667</v>
      </c>
      <c r="G385" s="190"/>
      <c r="H385" s="190"/>
      <c r="I385" s="193"/>
      <c r="J385" s="204">
        <f>BK385</f>
        <v>0</v>
      </c>
      <c r="K385" s="190"/>
      <c r="L385" s="195"/>
      <c r="M385" s="196"/>
      <c r="N385" s="197"/>
      <c r="O385" s="197"/>
      <c r="P385" s="198">
        <f>SUM(P386:P390)</f>
        <v>0</v>
      </c>
      <c r="Q385" s="197"/>
      <c r="R385" s="198">
        <f>SUM(R386:R390)</f>
        <v>0.025739999999999999</v>
      </c>
      <c r="S385" s="197"/>
      <c r="T385" s="199">
        <f>SUM(T386:T390)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00" t="s">
        <v>83</v>
      </c>
      <c r="AT385" s="201" t="s">
        <v>72</v>
      </c>
      <c r="AU385" s="201" t="s">
        <v>81</v>
      </c>
      <c r="AY385" s="200" t="s">
        <v>134</v>
      </c>
      <c r="BK385" s="202">
        <f>SUM(BK386:BK390)</f>
        <v>0</v>
      </c>
    </row>
    <row r="386" s="2" customFormat="1" ht="16.5" customHeight="1">
      <c r="A386" s="39"/>
      <c r="B386" s="40"/>
      <c r="C386" s="205" t="s">
        <v>668</v>
      </c>
      <c r="D386" s="205" t="s">
        <v>137</v>
      </c>
      <c r="E386" s="206" t="s">
        <v>669</v>
      </c>
      <c r="F386" s="207" t="s">
        <v>670</v>
      </c>
      <c r="G386" s="208" t="s">
        <v>140</v>
      </c>
      <c r="H386" s="209">
        <v>19.800000000000001</v>
      </c>
      <c r="I386" s="210"/>
      <c r="J386" s="211">
        <f>ROUND(I386*H386,2)</f>
        <v>0</v>
      </c>
      <c r="K386" s="207" t="s">
        <v>141</v>
      </c>
      <c r="L386" s="45"/>
      <c r="M386" s="212" t="s">
        <v>19</v>
      </c>
      <c r="N386" s="213" t="s">
        <v>44</v>
      </c>
      <c r="O386" s="85"/>
      <c r="P386" s="214">
        <f>O386*H386</f>
        <v>0</v>
      </c>
      <c r="Q386" s="214">
        <v>0</v>
      </c>
      <c r="R386" s="214">
        <f>Q386*H386</f>
        <v>0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233</v>
      </c>
      <c r="AT386" s="216" t="s">
        <v>137</v>
      </c>
      <c r="AU386" s="216" t="s">
        <v>83</v>
      </c>
      <c r="AY386" s="18" t="s">
        <v>134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81</v>
      </c>
      <c r="BK386" s="217">
        <f>ROUND(I386*H386,2)</f>
        <v>0</v>
      </c>
      <c r="BL386" s="18" t="s">
        <v>233</v>
      </c>
      <c r="BM386" s="216" t="s">
        <v>671</v>
      </c>
    </row>
    <row r="387" s="2" customFormat="1">
      <c r="A387" s="39"/>
      <c r="B387" s="40"/>
      <c r="C387" s="41"/>
      <c r="D387" s="218" t="s">
        <v>144</v>
      </c>
      <c r="E387" s="41"/>
      <c r="F387" s="219" t="s">
        <v>672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144</v>
      </c>
      <c r="AU387" s="18" t="s">
        <v>83</v>
      </c>
    </row>
    <row r="388" s="2" customFormat="1">
      <c r="A388" s="39"/>
      <c r="B388" s="40"/>
      <c r="C388" s="41"/>
      <c r="D388" s="223" t="s">
        <v>146</v>
      </c>
      <c r="E388" s="41"/>
      <c r="F388" s="224" t="s">
        <v>673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146</v>
      </c>
      <c r="AU388" s="18" t="s">
        <v>83</v>
      </c>
    </row>
    <row r="389" s="2" customFormat="1" ht="16.5" customHeight="1">
      <c r="A389" s="39"/>
      <c r="B389" s="40"/>
      <c r="C389" s="236" t="s">
        <v>674</v>
      </c>
      <c r="D389" s="236" t="s">
        <v>219</v>
      </c>
      <c r="E389" s="237" t="s">
        <v>675</v>
      </c>
      <c r="F389" s="238" t="s">
        <v>676</v>
      </c>
      <c r="G389" s="239" t="s">
        <v>140</v>
      </c>
      <c r="H389" s="240">
        <v>19.800000000000001</v>
      </c>
      <c r="I389" s="241"/>
      <c r="J389" s="242">
        <f>ROUND(I389*H389,2)</f>
        <v>0</v>
      </c>
      <c r="K389" s="238" t="s">
        <v>141</v>
      </c>
      <c r="L389" s="243"/>
      <c r="M389" s="244" t="s">
        <v>19</v>
      </c>
      <c r="N389" s="245" t="s">
        <v>44</v>
      </c>
      <c r="O389" s="85"/>
      <c r="P389" s="214">
        <f>O389*H389</f>
        <v>0</v>
      </c>
      <c r="Q389" s="214">
        <v>0.0012999999999999999</v>
      </c>
      <c r="R389" s="214">
        <f>Q389*H389</f>
        <v>0.025739999999999999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338</v>
      </c>
      <c r="AT389" s="216" t="s">
        <v>219</v>
      </c>
      <c r="AU389" s="216" t="s">
        <v>83</v>
      </c>
      <c r="AY389" s="18" t="s">
        <v>134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81</v>
      </c>
      <c r="BK389" s="217">
        <f>ROUND(I389*H389,2)</f>
        <v>0</v>
      </c>
      <c r="BL389" s="18" t="s">
        <v>233</v>
      </c>
      <c r="BM389" s="216" t="s">
        <v>677</v>
      </c>
    </row>
    <row r="390" s="2" customFormat="1">
      <c r="A390" s="39"/>
      <c r="B390" s="40"/>
      <c r="C390" s="41"/>
      <c r="D390" s="218" t="s">
        <v>144</v>
      </c>
      <c r="E390" s="41"/>
      <c r="F390" s="219" t="s">
        <v>676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144</v>
      </c>
      <c r="AU390" s="18" t="s">
        <v>83</v>
      </c>
    </row>
    <row r="391" s="12" customFormat="1" ht="25.92" customHeight="1">
      <c r="A391" s="12"/>
      <c r="B391" s="189"/>
      <c r="C391" s="190"/>
      <c r="D391" s="191" t="s">
        <v>72</v>
      </c>
      <c r="E391" s="192" t="s">
        <v>678</v>
      </c>
      <c r="F391" s="192" t="s">
        <v>679</v>
      </c>
      <c r="G391" s="190"/>
      <c r="H391" s="190"/>
      <c r="I391" s="193"/>
      <c r="J391" s="194">
        <f>BK391</f>
        <v>0</v>
      </c>
      <c r="K391" s="190"/>
      <c r="L391" s="195"/>
      <c r="M391" s="196"/>
      <c r="N391" s="197"/>
      <c r="O391" s="197"/>
      <c r="P391" s="198">
        <f>SUM(P392:P397)</f>
        <v>0</v>
      </c>
      <c r="Q391" s="197"/>
      <c r="R391" s="198">
        <f>SUM(R392:R397)</f>
        <v>0</v>
      </c>
      <c r="S391" s="197"/>
      <c r="T391" s="199">
        <f>SUM(T392:T397)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00" t="s">
        <v>142</v>
      </c>
      <c r="AT391" s="201" t="s">
        <v>72</v>
      </c>
      <c r="AU391" s="201" t="s">
        <v>73</v>
      </c>
      <c r="AY391" s="200" t="s">
        <v>134</v>
      </c>
      <c r="BK391" s="202">
        <f>SUM(BK392:BK397)</f>
        <v>0</v>
      </c>
    </row>
    <row r="392" s="2" customFormat="1" ht="24.15" customHeight="1">
      <c r="A392" s="39"/>
      <c r="B392" s="40"/>
      <c r="C392" s="205" t="s">
        <v>680</v>
      </c>
      <c r="D392" s="205" t="s">
        <v>137</v>
      </c>
      <c r="E392" s="206" t="s">
        <v>681</v>
      </c>
      <c r="F392" s="207" t="s">
        <v>682</v>
      </c>
      <c r="G392" s="208" t="s">
        <v>683</v>
      </c>
      <c r="H392" s="209">
        <v>24</v>
      </c>
      <c r="I392" s="210"/>
      <c r="J392" s="211">
        <f>ROUND(I392*H392,2)</f>
        <v>0</v>
      </c>
      <c r="K392" s="207" t="s">
        <v>141</v>
      </c>
      <c r="L392" s="45"/>
      <c r="M392" s="212" t="s">
        <v>19</v>
      </c>
      <c r="N392" s="213" t="s">
        <v>44</v>
      </c>
      <c r="O392" s="85"/>
      <c r="P392" s="214">
        <f>O392*H392</f>
        <v>0</v>
      </c>
      <c r="Q392" s="214">
        <v>0</v>
      </c>
      <c r="R392" s="214">
        <f>Q392*H392</f>
        <v>0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470</v>
      </c>
      <c r="AT392" s="216" t="s">
        <v>137</v>
      </c>
      <c r="AU392" s="216" t="s">
        <v>81</v>
      </c>
      <c r="AY392" s="18" t="s">
        <v>134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81</v>
      </c>
      <c r="BK392" s="217">
        <f>ROUND(I392*H392,2)</f>
        <v>0</v>
      </c>
      <c r="BL392" s="18" t="s">
        <v>470</v>
      </c>
      <c r="BM392" s="216" t="s">
        <v>684</v>
      </c>
    </row>
    <row r="393" s="2" customFormat="1">
      <c r="A393" s="39"/>
      <c r="B393" s="40"/>
      <c r="C393" s="41"/>
      <c r="D393" s="218" t="s">
        <v>144</v>
      </c>
      <c r="E393" s="41"/>
      <c r="F393" s="219" t="s">
        <v>685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144</v>
      </c>
      <c r="AU393" s="18" t="s">
        <v>81</v>
      </c>
    </row>
    <row r="394" s="2" customFormat="1">
      <c r="A394" s="39"/>
      <c r="B394" s="40"/>
      <c r="C394" s="41"/>
      <c r="D394" s="223" t="s">
        <v>146</v>
      </c>
      <c r="E394" s="41"/>
      <c r="F394" s="224" t="s">
        <v>686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146</v>
      </c>
      <c r="AU394" s="18" t="s">
        <v>81</v>
      </c>
    </row>
    <row r="395" s="2" customFormat="1" ht="44.25" customHeight="1">
      <c r="A395" s="39"/>
      <c r="B395" s="40"/>
      <c r="C395" s="205" t="s">
        <v>687</v>
      </c>
      <c r="D395" s="205" t="s">
        <v>137</v>
      </c>
      <c r="E395" s="206" t="s">
        <v>688</v>
      </c>
      <c r="F395" s="207" t="s">
        <v>689</v>
      </c>
      <c r="G395" s="208" t="s">
        <v>683</v>
      </c>
      <c r="H395" s="209">
        <v>24</v>
      </c>
      <c r="I395" s="210"/>
      <c r="J395" s="211">
        <f>ROUND(I395*H395,2)</f>
        <v>0</v>
      </c>
      <c r="K395" s="207" t="s">
        <v>141</v>
      </c>
      <c r="L395" s="45"/>
      <c r="M395" s="212" t="s">
        <v>19</v>
      </c>
      <c r="N395" s="213" t="s">
        <v>44</v>
      </c>
      <c r="O395" s="85"/>
      <c r="P395" s="214">
        <f>O395*H395</f>
        <v>0</v>
      </c>
      <c r="Q395" s="214">
        <v>0</v>
      </c>
      <c r="R395" s="214">
        <f>Q395*H395</f>
        <v>0</v>
      </c>
      <c r="S395" s="214">
        <v>0</v>
      </c>
      <c r="T395" s="21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470</v>
      </c>
      <c r="AT395" s="216" t="s">
        <v>137</v>
      </c>
      <c r="AU395" s="216" t="s">
        <v>81</v>
      </c>
      <c r="AY395" s="18" t="s">
        <v>134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81</v>
      </c>
      <c r="BK395" s="217">
        <f>ROUND(I395*H395,2)</f>
        <v>0</v>
      </c>
      <c r="BL395" s="18" t="s">
        <v>470</v>
      </c>
      <c r="BM395" s="216" t="s">
        <v>690</v>
      </c>
    </row>
    <row r="396" s="2" customFormat="1">
      <c r="A396" s="39"/>
      <c r="B396" s="40"/>
      <c r="C396" s="41"/>
      <c r="D396" s="218" t="s">
        <v>144</v>
      </c>
      <c r="E396" s="41"/>
      <c r="F396" s="219" t="s">
        <v>691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144</v>
      </c>
      <c r="AU396" s="18" t="s">
        <v>81</v>
      </c>
    </row>
    <row r="397" s="2" customFormat="1">
      <c r="A397" s="39"/>
      <c r="B397" s="40"/>
      <c r="C397" s="41"/>
      <c r="D397" s="223" t="s">
        <v>146</v>
      </c>
      <c r="E397" s="41"/>
      <c r="F397" s="224" t="s">
        <v>692</v>
      </c>
      <c r="G397" s="41"/>
      <c r="H397" s="41"/>
      <c r="I397" s="220"/>
      <c r="J397" s="41"/>
      <c r="K397" s="41"/>
      <c r="L397" s="45"/>
      <c r="M397" s="221"/>
      <c r="N397" s="222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146</v>
      </c>
      <c r="AU397" s="18" t="s">
        <v>81</v>
      </c>
    </row>
    <row r="398" s="12" customFormat="1" ht="25.92" customHeight="1">
      <c r="A398" s="12"/>
      <c r="B398" s="189"/>
      <c r="C398" s="190"/>
      <c r="D398" s="191" t="s">
        <v>72</v>
      </c>
      <c r="E398" s="192" t="s">
        <v>693</v>
      </c>
      <c r="F398" s="192" t="s">
        <v>694</v>
      </c>
      <c r="G398" s="190"/>
      <c r="H398" s="190"/>
      <c r="I398" s="193"/>
      <c r="J398" s="194">
        <f>BK398</f>
        <v>0</v>
      </c>
      <c r="K398" s="190"/>
      <c r="L398" s="195"/>
      <c r="M398" s="196"/>
      <c r="N398" s="197"/>
      <c r="O398" s="197"/>
      <c r="P398" s="198">
        <f>P399+P404</f>
        <v>0</v>
      </c>
      <c r="Q398" s="197"/>
      <c r="R398" s="198">
        <f>R399+R404</f>
        <v>0</v>
      </c>
      <c r="S398" s="197"/>
      <c r="T398" s="199">
        <f>T399+T404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00" t="s">
        <v>168</v>
      </c>
      <c r="AT398" s="201" t="s">
        <v>72</v>
      </c>
      <c r="AU398" s="201" t="s">
        <v>73</v>
      </c>
      <c r="AY398" s="200" t="s">
        <v>134</v>
      </c>
      <c r="BK398" s="202">
        <f>BK399+BK404</f>
        <v>0</v>
      </c>
    </row>
    <row r="399" s="12" customFormat="1" ht="22.8" customHeight="1">
      <c r="A399" s="12"/>
      <c r="B399" s="189"/>
      <c r="C399" s="190"/>
      <c r="D399" s="191" t="s">
        <v>72</v>
      </c>
      <c r="E399" s="203" t="s">
        <v>695</v>
      </c>
      <c r="F399" s="203" t="s">
        <v>696</v>
      </c>
      <c r="G399" s="190"/>
      <c r="H399" s="190"/>
      <c r="I399" s="193"/>
      <c r="J399" s="204">
        <f>BK399</f>
        <v>0</v>
      </c>
      <c r="K399" s="190"/>
      <c r="L399" s="195"/>
      <c r="M399" s="196"/>
      <c r="N399" s="197"/>
      <c r="O399" s="197"/>
      <c r="P399" s="198">
        <f>SUM(P400:P403)</f>
        <v>0</v>
      </c>
      <c r="Q399" s="197"/>
      <c r="R399" s="198">
        <f>SUM(R400:R403)</f>
        <v>0</v>
      </c>
      <c r="S399" s="197"/>
      <c r="T399" s="199">
        <f>SUM(T400:T403)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00" t="s">
        <v>168</v>
      </c>
      <c r="AT399" s="201" t="s">
        <v>72</v>
      </c>
      <c r="AU399" s="201" t="s">
        <v>81</v>
      </c>
      <c r="AY399" s="200" t="s">
        <v>134</v>
      </c>
      <c r="BK399" s="202">
        <f>SUM(BK400:BK403)</f>
        <v>0</v>
      </c>
    </row>
    <row r="400" s="2" customFormat="1" ht="16.5" customHeight="1">
      <c r="A400" s="39"/>
      <c r="B400" s="40"/>
      <c r="C400" s="205" t="s">
        <v>697</v>
      </c>
      <c r="D400" s="205" t="s">
        <v>137</v>
      </c>
      <c r="E400" s="206" t="s">
        <v>698</v>
      </c>
      <c r="F400" s="207" t="s">
        <v>699</v>
      </c>
      <c r="G400" s="208" t="s">
        <v>451</v>
      </c>
      <c r="H400" s="209">
        <v>1</v>
      </c>
      <c r="I400" s="210"/>
      <c r="J400" s="211">
        <f>ROUND(I400*H400,2)</f>
        <v>0</v>
      </c>
      <c r="K400" s="207" t="s">
        <v>141</v>
      </c>
      <c r="L400" s="45"/>
      <c r="M400" s="212" t="s">
        <v>19</v>
      </c>
      <c r="N400" s="213" t="s">
        <v>44</v>
      </c>
      <c r="O400" s="85"/>
      <c r="P400" s="214">
        <f>O400*H400</f>
        <v>0</v>
      </c>
      <c r="Q400" s="214">
        <v>0</v>
      </c>
      <c r="R400" s="214">
        <f>Q400*H400</f>
        <v>0</v>
      </c>
      <c r="S400" s="214">
        <v>0</v>
      </c>
      <c r="T400" s="21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6" t="s">
        <v>700</v>
      </c>
      <c r="AT400" s="216" t="s">
        <v>137</v>
      </c>
      <c r="AU400" s="216" t="s">
        <v>83</v>
      </c>
      <c r="AY400" s="18" t="s">
        <v>134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81</v>
      </c>
      <c r="BK400" s="217">
        <f>ROUND(I400*H400,2)</f>
        <v>0</v>
      </c>
      <c r="BL400" s="18" t="s">
        <v>700</v>
      </c>
      <c r="BM400" s="216" t="s">
        <v>701</v>
      </c>
    </row>
    <row r="401" s="2" customFormat="1">
      <c r="A401" s="39"/>
      <c r="B401" s="40"/>
      <c r="C401" s="41"/>
      <c r="D401" s="218" t="s">
        <v>144</v>
      </c>
      <c r="E401" s="41"/>
      <c r="F401" s="219" t="s">
        <v>699</v>
      </c>
      <c r="G401" s="41"/>
      <c r="H401" s="41"/>
      <c r="I401" s="220"/>
      <c r="J401" s="41"/>
      <c r="K401" s="41"/>
      <c r="L401" s="45"/>
      <c r="M401" s="221"/>
      <c r="N401" s="222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144</v>
      </c>
      <c r="AU401" s="18" t="s">
        <v>83</v>
      </c>
    </row>
    <row r="402" s="2" customFormat="1">
      <c r="A402" s="39"/>
      <c r="B402" s="40"/>
      <c r="C402" s="41"/>
      <c r="D402" s="223" t="s">
        <v>146</v>
      </c>
      <c r="E402" s="41"/>
      <c r="F402" s="224" t="s">
        <v>702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146</v>
      </c>
      <c r="AU402" s="18" t="s">
        <v>83</v>
      </c>
    </row>
    <row r="403" s="2" customFormat="1">
      <c r="A403" s="39"/>
      <c r="B403" s="40"/>
      <c r="C403" s="41"/>
      <c r="D403" s="218" t="s">
        <v>223</v>
      </c>
      <c r="E403" s="41"/>
      <c r="F403" s="246" t="s">
        <v>703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223</v>
      </c>
      <c r="AU403" s="18" t="s">
        <v>83</v>
      </c>
    </row>
    <row r="404" s="12" customFormat="1" ht="22.8" customHeight="1">
      <c r="A404" s="12"/>
      <c r="B404" s="189"/>
      <c r="C404" s="190"/>
      <c r="D404" s="191" t="s">
        <v>72</v>
      </c>
      <c r="E404" s="203" t="s">
        <v>704</v>
      </c>
      <c r="F404" s="203" t="s">
        <v>705</v>
      </c>
      <c r="G404" s="190"/>
      <c r="H404" s="190"/>
      <c r="I404" s="193"/>
      <c r="J404" s="204">
        <f>BK404</f>
        <v>0</v>
      </c>
      <c r="K404" s="190"/>
      <c r="L404" s="195"/>
      <c r="M404" s="196"/>
      <c r="N404" s="197"/>
      <c r="O404" s="197"/>
      <c r="P404" s="198">
        <f>SUM(P405:P408)</f>
        <v>0</v>
      </c>
      <c r="Q404" s="197"/>
      <c r="R404" s="198">
        <f>SUM(R405:R408)</f>
        <v>0</v>
      </c>
      <c r="S404" s="197"/>
      <c r="T404" s="199">
        <f>SUM(T405:T408)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00" t="s">
        <v>168</v>
      </c>
      <c r="AT404" s="201" t="s">
        <v>72</v>
      </c>
      <c r="AU404" s="201" t="s">
        <v>81</v>
      </c>
      <c r="AY404" s="200" t="s">
        <v>134</v>
      </c>
      <c r="BK404" s="202">
        <f>SUM(BK405:BK408)</f>
        <v>0</v>
      </c>
    </row>
    <row r="405" s="2" customFormat="1" ht="16.5" customHeight="1">
      <c r="A405" s="39"/>
      <c r="B405" s="40"/>
      <c r="C405" s="205" t="s">
        <v>706</v>
      </c>
      <c r="D405" s="205" t="s">
        <v>137</v>
      </c>
      <c r="E405" s="206" t="s">
        <v>707</v>
      </c>
      <c r="F405" s="207" t="s">
        <v>705</v>
      </c>
      <c r="G405" s="208" t="s">
        <v>451</v>
      </c>
      <c r="H405" s="209">
        <v>1</v>
      </c>
      <c r="I405" s="210"/>
      <c r="J405" s="211">
        <f>ROUND(I405*H405,2)</f>
        <v>0</v>
      </c>
      <c r="K405" s="207" t="s">
        <v>141</v>
      </c>
      <c r="L405" s="45"/>
      <c r="M405" s="212" t="s">
        <v>19</v>
      </c>
      <c r="N405" s="213" t="s">
        <v>44</v>
      </c>
      <c r="O405" s="85"/>
      <c r="P405" s="214">
        <f>O405*H405</f>
        <v>0</v>
      </c>
      <c r="Q405" s="214">
        <v>0</v>
      </c>
      <c r="R405" s="214">
        <f>Q405*H405</f>
        <v>0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700</v>
      </c>
      <c r="AT405" s="216" t="s">
        <v>137</v>
      </c>
      <c r="AU405" s="216" t="s">
        <v>83</v>
      </c>
      <c r="AY405" s="18" t="s">
        <v>134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81</v>
      </c>
      <c r="BK405" s="217">
        <f>ROUND(I405*H405,2)</f>
        <v>0</v>
      </c>
      <c r="BL405" s="18" t="s">
        <v>700</v>
      </c>
      <c r="BM405" s="216" t="s">
        <v>708</v>
      </c>
    </row>
    <row r="406" s="2" customFormat="1">
      <c r="A406" s="39"/>
      <c r="B406" s="40"/>
      <c r="C406" s="41"/>
      <c r="D406" s="218" t="s">
        <v>144</v>
      </c>
      <c r="E406" s="41"/>
      <c r="F406" s="219" t="s">
        <v>705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144</v>
      </c>
      <c r="AU406" s="18" t="s">
        <v>83</v>
      </c>
    </row>
    <row r="407" s="2" customFormat="1">
      <c r="A407" s="39"/>
      <c r="B407" s="40"/>
      <c r="C407" s="41"/>
      <c r="D407" s="223" t="s">
        <v>146</v>
      </c>
      <c r="E407" s="41"/>
      <c r="F407" s="224" t="s">
        <v>709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146</v>
      </c>
      <c r="AU407" s="18" t="s">
        <v>83</v>
      </c>
    </row>
    <row r="408" s="2" customFormat="1">
      <c r="A408" s="39"/>
      <c r="B408" s="40"/>
      <c r="C408" s="41"/>
      <c r="D408" s="218" t="s">
        <v>223</v>
      </c>
      <c r="E408" s="41"/>
      <c r="F408" s="246" t="s">
        <v>710</v>
      </c>
      <c r="G408" s="41"/>
      <c r="H408" s="41"/>
      <c r="I408" s="220"/>
      <c r="J408" s="41"/>
      <c r="K408" s="41"/>
      <c r="L408" s="45"/>
      <c r="M408" s="247"/>
      <c r="N408" s="248"/>
      <c r="O408" s="249"/>
      <c r="P408" s="249"/>
      <c r="Q408" s="249"/>
      <c r="R408" s="249"/>
      <c r="S408" s="249"/>
      <c r="T408" s="250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223</v>
      </c>
      <c r="AU408" s="18" t="s">
        <v>83</v>
      </c>
    </row>
    <row r="409" s="2" customFormat="1" ht="6.96" customHeight="1">
      <c r="A409" s="39"/>
      <c r="B409" s="60"/>
      <c r="C409" s="61"/>
      <c r="D409" s="61"/>
      <c r="E409" s="61"/>
      <c r="F409" s="61"/>
      <c r="G409" s="61"/>
      <c r="H409" s="61"/>
      <c r="I409" s="61"/>
      <c r="J409" s="61"/>
      <c r="K409" s="61"/>
      <c r="L409" s="45"/>
      <c r="M409" s="39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</row>
  </sheetData>
  <sheetProtection sheet="1" autoFilter="0" formatColumns="0" formatRows="0" objects="1" scenarios="1" spinCount="100000" saltValue="/n4K9xpTaKJAS0Gpg0aOWNBRaD0ZDJamtg+cCl93zxWEMqWR2cdvbIEQkrbfUDWc+PRJiUNcJ3S+kdIUwis7ag==" hashValue="69ckC1/ctb+blGb2pD2tShQibO9OhxJK53UG7xS4XkTw1a0Nf/jpmGvpM9Hh9vDcdn9X+J1gTMMwpHikNbRU8w==" algorithmName="SHA-512" password="CC35"/>
  <autoFilter ref="C97:K408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3" r:id="rId1" display="https://podminky.urs.cz/item/CS_URS_2024_01/310271031"/>
    <hyperlink ref="F106" r:id="rId2" display="https://podminky.urs.cz/item/CS_URS_2024_01/317142424"/>
    <hyperlink ref="F109" r:id="rId3" display="https://podminky.urs.cz/item/CS_URS_2024_01/317944321"/>
    <hyperlink ref="F112" r:id="rId4" display="https://podminky.urs.cz/item/CS_URS_2024_01/342272225"/>
    <hyperlink ref="F117" r:id="rId5" display="https://podminky.urs.cz/item/CS_URS_2024_01/411386621"/>
    <hyperlink ref="F120" r:id="rId6" display="https://podminky.urs.cz/item/CS_URS_2024_01/413232211"/>
    <hyperlink ref="F124" r:id="rId7" display="https://podminky.urs.cz/item/CS_URS_2024_01/612131101"/>
    <hyperlink ref="F128" r:id="rId8" display="https://podminky.urs.cz/item/CS_URS_2024_01/612135002"/>
    <hyperlink ref="F131" r:id="rId9" display="https://podminky.urs.cz/item/CS_URS_2024_01/612135092"/>
    <hyperlink ref="F134" r:id="rId10" display="https://podminky.urs.cz/item/CS_URS_2024_01/612142001"/>
    <hyperlink ref="F138" r:id="rId11" display="https://podminky.urs.cz/item/CS_URS_2024_01/612311131"/>
    <hyperlink ref="F142" r:id="rId12" display="https://podminky.urs.cz/item/CS_URS_2024_01/612315222"/>
    <hyperlink ref="F157" r:id="rId13" display="https://podminky.urs.cz/item/CS_URS_2024_01/619995001"/>
    <hyperlink ref="F160" r:id="rId14" display="https://podminky.urs.cz/item/CS_URS_2024_01/642944121"/>
    <hyperlink ref="F163" r:id="rId15" display="https://podminky.urs.cz/item/CS_URS_2023_02/642945111"/>
    <hyperlink ref="F167" r:id="rId16" display="https://podminky.urs.cz/item/CS_URS_2024_01/949101111"/>
    <hyperlink ref="F170" r:id="rId17" display="https://podminky.urs.cz/item/CS_URS_2024_01/962031133"/>
    <hyperlink ref="F174" r:id="rId18" display="https://podminky.urs.cz/item/CS_URS_2024_01/965046111"/>
    <hyperlink ref="F177" r:id="rId19" display="https://podminky.urs.cz/item/CS_URS_2024_01/965046119"/>
    <hyperlink ref="F183" r:id="rId20" display="https://podminky.urs.cz/item/CS_URS_2024_01/975043121"/>
    <hyperlink ref="F186" r:id="rId21" display="https://podminky.urs.cz/item/CS_URS_2024_01/975048121"/>
    <hyperlink ref="F189" r:id="rId22" display="https://podminky.urs.cz/item/CS_URS_2024_01/978013191"/>
    <hyperlink ref="F194" r:id="rId23" display="https://podminky.urs.cz/item/CS_URS_2024_01/997013153"/>
    <hyperlink ref="F197" r:id="rId24" display="https://podminky.urs.cz/item/CS_URS_2024_01/997013501"/>
    <hyperlink ref="F200" r:id="rId25" display="https://podminky.urs.cz/item/CS_URS_2024_01/997013509"/>
    <hyperlink ref="F204" r:id="rId26" display="https://podminky.urs.cz/item/CS_URS_2024_01/997013631"/>
    <hyperlink ref="F207" r:id="rId27" display="https://podminky.urs.cz/item/CS_URS_2024_01/997013813"/>
    <hyperlink ref="F211" r:id="rId28" display="https://podminky.urs.cz/item/CS_URS_2024_01/998011002"/>
    <hyperlink ref="F216" r:id="rId29" display="https://podminky.urs.cz/item/CS_URS_2024_01/763131732"/>
    <hyperlink ref="F219" r:id="rId30" display="https://podminky.urs.cz/item/CS_URS_2024_01/763135101"/>
    <hyperlink ref="F225" r:id="rId31" display="https://podminky.urs.cz/item/CS_URS_2024_01/763135812"/>
    <hyperlink ref="F228" r:id="rId32" display="https://podminky.urs.cz/item/CS_URS_2024_01/998763302"/>
    <hyperlink ref="F231" r:id="rId33" display="https://podminky.urs.cz/item/CS_URS_2024_01/998763381"/>
    <hyperlink ref="F235" r:id="rId34" display="https://podminky.urs.cz/item/CS_URS_2024_01/766622212"/>
    <hyperlink ref="F242" r:id="rId35" display="https://podminky.urs.cz/item/CS_URS_2024_01/766660001"/>
    <hyperlink ref="F245" r:id="rId36" display="https://podminky.urs.cz/item/CS_URS_2024_01/766660002"/>
    <hyperlink ref="F257" r:id="rId37" display="https://podminky.urs.cz/item/CS_URS_2024_01/766660022"/>
    <hyperlink ref="F263" r:id="rId38" display="https://podminky.urs.cz/item/CS_URS_2024_01/766662811"/>
    <hyperlink ref="F275" r:id="rId39" display="https://podminky.urs.cz/item/CS_URS_2024_01/766691914"/>
    <hyperlink ref="F278" r:id="rId40" display="https://podminky.urs.cz/item/CS_URS_2024_01/766812840"/>
    <hyperlink ref="F282" r:id="rId41" display="https://podminky.urs.cz/item/CS_URS_2024_01/998766102"/>
    <hyperlink ref="F286" r:id="rId42" display="https://podminky.urs.cz/item/CS_URS_2024_01/776111116"/>
    <hyperlink ref="F289" r:id="rId43" display="https://podminky.urs.cz/item/CS_URS_2024_01/776111311"/>
    <hyperlink ref="F292" r:id="rId44" display="https://podminky.urs.cz/item/CS_URS_2024_01/776121112"/>
    <hyperlink ref="F295" r:id="rId45" display="https://podminky.urs.cz/item/CS_URS_2024_01/776141114"/>
    <hyperlink ref="F298" r:id="rId46" display="https://podminky.urs.cz/item/CS_URS_2024_01/776201812"/>
    <hyperlink ref="F301" r:id="rId47" display="https://podminky.urs.cz/item/CS_URS_2024_01/776231111"/>
    <hyperlink ref="F307" r:id="rId48" display="https://podminky.urs.cz/item/CS_URS_2024_01/776411224"/>
    <hyperlink ref="F310" r:id="rId49" display="https://podminky.urs.cz/item/CS_URS_2024_01/776421311"/>
    <hyperlink ref="F315" r:id="rId50" display="https://podminky.urs.cz/item/CS_URS_2024_01/998776102"/>
    <hyperlink ref="F319" r:id="rId51" display="https://podminky.urs.cz/item/CS_URS_2024_01/781121011"/>
    <hyperlink ref="F324" r:id="rId52" display="https://podminky.urs.cz/item/CS_URS_2024_01/781151031"/>
    <hyperlink ref="F327" r:id="rId53" display="https://podminky.urs.cz/item/CS_URS_2024_01/781151041"/>
    <hyperlink ref="F330" r:id="rId54" display="https://podminky.urs.cz/item/CS_URS_2024_01/781471810"/>
    <hyperlink ref="F333" r:id="rId55" display="https://podminky.urs.cz/item/CS_URS_2024_01/781474113"/>
    <hyperlink ref="F339" r:id="rId56" display="https://podminky.urs.cz/item/CS_URS_2024_01/781477114"/>
    <hyperlink ref="F342" r:id="rId57" display="https://podminky.urs.cz/item/CS_URS_2024_01/781494511"/>
    <hyperlink ref="F345" r:id="rId58" display="https://podminky.urs.cz/item/CS_URS_2024_01/781495115"/>
    <hyperlink ref="F349" r:id="rId59" display="https://podminky.urs.cz/item/CS_URS_2024_01/783301303"/>
    <hyperlink ref="F352" r:id="rId60" display="https://podminky.urs.cz/item/CS_URS_2024_01/783301401"/>
    <hyperlink ref="F355" r:id="rId61" display="https://podminky.urs.cz/item/CS_URS_2024_01/783314101"/>
    <hyperlink ref="F358" r:id="rId62" display="https://podminky.urs.cz/item/CS_URS_2024_01/783315101"/>
    <hyperlink ref="F361" r:id="rId63" display="https://podminky.urs.cz/item/CS_URS_2024_01/783317101"/>
    <hyperlink ref="F364" r:id="rId64" display="https://podminky.urs.cz/item/CS_URS_2024_01/783343101"/>
    <hyperlink ref="F368" r:id="rId65" display="https://podminky.urs.cz/item/CS_URS_2024_01/784171101"/>
    <hyperlink ref="F373" r:id="rId66" display="https://podminky.urs.cz/item/CS_URS_2024_01/784171111"/>
    <hyperlink ref="F376" r:id="rId67" display="https://podminky.urs.cz/item/CS_URS_2024_01/784171121"/>
    <hyperlink ref="F379" r:id="rId68" display="https://podminky.urs.cz/item/CS_URS_2024_01/784181101"/>
    <hyperlink ref="F383" r:id="rId69" display="https://podminky.urs.cz/item/CS_URS_2024_01/784351031"/>
    <hyperlink ref="F388" r:id="rId70" display="https://podminky.urs.cz/item/CS_URS_2024_01/786624111"/>
    <hyperlink ref="F394" r:id="rId71" display="https://podminky.urs.cz/item/CS_URS_2024_01/HZS1302"/>
    <hyperlink ref="F397" r:id="rId72" display="https://podminky.urs.cz/item/CS_URS_2024_01/HZS2491"/>
    <hyperlink ref="F402" r:id="rId73" display="https://podminky.urs.cz/item/CS_URS_2024_01/045002000"/>
    <hyperlink ref="F407" r:id="rId74" display="https://podminky.urs.cz/item/CS_URS_2024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Stavební úpravy - Ambulance, budova 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711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712</v>
      </c>
      <c r="G12" s="39"/>
      <c r="H12" s="39"/>
      <c r="I12" s="133" t="s">
        <v>23</v>
      </c>
      <c r="J12" s="138" t="str">
        <f>'Rekapitulace stavby'!AN8</f>
        <v>6. 11. 2023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713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714</v>
      </c>
      <c r="F15" s="39"/>
      <c r="G15" s="39"/>
      <c r="H15" s="39"/>
      <c r="I15" s="133" t="s">
        <v>28</v>
      </c>
      <c r="J15" s="137" t="s">
        <v>715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28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ROUND((SUM(BE88:BE357)),  2)</f>
        <v>0</v>
      </c>
      <c r="G33" s="39"/>
      <c r="H33" s="39"/>
      <c r="I33" s="149">
        <v>0.20999999999999999</v>
      </c>
      <c r="J33" s="148">
        <f>ROUND(((SUM(BE88:BE357))*I33),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ROUND((SUM(BF88:BF357)),  2)</f>
        <v>0</v>
      </c>
      <c r="G34" s="39"/>
      <c r="H34" s="39"/>
      <c r="I34" s="149">
        <v>0.12</v>
      </c>
      <c r="J34" s="148">
        <f>ROUND(((SUM(BF88:BF357))*I34),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ROUND((SUM(BG88:BG357)),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ROUND((SUM(BH88:BH357)),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ROUND((SUM(BI88:BI357)),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Stavební úpravy - Ambulance, budova 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ZTI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parc.č. 7687, k.ú. Frýdek</v>
      </c>
      <c r="G52" s="41"/>
      <c r="H52" s="41"/>
      <c r="I52" s="33" t="s">
        <v>23</v>
      </c>
      <c r="J52" s="73" t="str">
        <f>IF(J12="","",J12)</f>
        <v>6. 11. 2023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Frýdku-Místku, p.o.</v>
      </c>
      <c r="G54" s="41"/>
      <c r="H54" s="41"/>
      <c r="I54" s="33" t="s">
        <v>31</v>
      </c>
      <c r="J54" s="37" t="str">
        <f>E21</f>
        <v>Amun Pro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716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717</v>
      </c>
      <c r="E62" s="175"/>
      <c r="F62" s="175"/>
      <c r="G62" s="175"/>
      <c r="H62" s="175"/>
      <c r="I62" s="175"/>
      <c r="J62" s="176">
        <f>J127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718</v>
      </c>
      <c r="E63" s="175"/>
      <c r="F63" s="175"/>
      <c r="G63" s="175"/>
      <c r="H63" s="175"/>
      <c r="I63" s="175"/>
      <c r="J63" s="176">
        <f>J218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719</v>
      </c>
      <c r="E64" s="175"/>
      <c r="F64" s="175"/>
      <c r="G64" s="175"/>
      <c r="H64" s="175"/>
      <c r="I64" s="175"/>
      <c r="J64" s="176">
        <f>J264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720</v>
      </c>
      <c r="E65" s="175"/>
      <c r="F65" s="175"/>
      <c r="G65" s="175"/>
      <c r="H65" s="175"/>
      <c r="I65" s="175"/>
      <c r="J65" s="176">
        <f>J293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721</v>
      </c>
      <c r="E66" s="175"/>
      <c r="F66" s="175"/>
      <c r="G66" s="175"/>
      <c r="H66" s="175"/>
      <c r="I66" s="175"/>
      <c r="J66" s="176">
        <f>J308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722</v>
      </c>
      <c r="E67" s="175"/>
      <c r="F67" s="175"/>
      <c r="G67" s="175"/>
      <c r="H67" s="175"/>
      <c r="I67" s="175"/>
      <c r="J67" s="176">
        <f>J335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115</v>
      </c>
      <c r="E68" s="169"/>
      <c r="F68" s="169"/>
      <c r="G68" s="169"/>
      <c r="H68" s="169"/>
      <c r="I68" s="169"/>
      <c r="J68" s="170">
        <f>J345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119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Stavební úpravy - Ambulance, budova E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94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02 - ZTI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 xml:space="preserve"> parc.č. 7687, k.ú. Frýdek</v>
      </c>
      <c r="G82" s="41"/>
      <c r="H82" s="41"/>
      <c r="I82" s="33" t="s">
        <v>23</v>
      </c>
      <c r="J82" s="73" t="str">
        <f>IF(J12="","",J12)</f>
        <v>6. 11. 2023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Nemocnice ve Frýdku-Místku, p.o.</v>
      </c>
      <c r="G84" s="41"/>
      <c r="H84" s="41"/>
      <c r="I84" s="33" t="s">
        <v>31</v>
      </c>
      <c r="J84" s="37" t="str">
        <f>E21</f>
        <v>Amun Pro s.r.o.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33</v>
      </c>
      <c r="J85" s="37" t="str">
        <f>E24</f>
        <v>Amun Pro s.r.o.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120</v>
      </c>
      <c r="D87" s="181" t="s">
        <v>58</v>
      </c>
      <c r="E87" s="181" t="s">
        <v>54</v>
      </c>
      <c r="F87" s="181" t="s">
        <v>55</v>
      </c>
      <c r="G87" s="181" t="s">
        <v>121</v>
      </c>
      <c r="H87" s="181" t="s">
        <v>122</v>
      </c>
      <c r="I87" s="181" t="s">
        <v>123</v>
      </c>
      <c r="J87" s="181" t="s">
        <v>98</v>
      </c>
      <c r="K87" s="182" t="s">
        <v>124</v>
      </c>
      <c r="L87" s="183"/>
      <c r="M87" s="93" t="s">
        <v>19</v>
      </c>
      <c r="N87" s="94" t="s">
        <v>43</v>
      </c>
      <c r="O87" s="94" t="s">
        <v>125</v>
      </c>
      <c r="P87" s="94" t="s">
        <v>126</v>
      </c>
      <c r="Q87" s="94" t="s">
        <v>127</v>
      </c>
      <c r="R87" s="94" t="s">
        <v>128</v>
      </c>
      <c r="S87" s="94" t="s">
        <v>129</v>
      </c>
      <c r="T87" s="95" t="s">
        <v>130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131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P89+P345</f>
        <v>0</v>
      </c>
      <c r="Q88" s="97"/>
      <c r="R88" s="186">
        <f>R89+R345</f>
        <v>0.26844000000000001</v>
      </c>
      <c r="S88" s="97"/>
      <c r="T88" s="187">
        <f>T89+T345</f>
        <v>0.22200999999999999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99</v>
      </c>
      <c r="BK88" s="188">
        <f>BK89+BK345</f>
        <v>0</v>
      </c>
    </row>
    <row r="89" s="12" customFormat="1" ht="25.92" customHeight="1">
      <c r="A89" s="12"/>
      <c r="B89" s="189"/>
      <c r="C89" s="190"/>
      <c r="D89" s="191" t="s">
        <v>72</v>
      </c>
      <c r="E89" s="192" t="s">
        <v>344</v>
      </c>
      <c r="F89" s="192" t="s">
        <v>345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P90+P127+P218+P264+P293+P308+P335</f>
        <v>0</v>
      </c>
      <c r="Q89" s="197"/>
      <c r="R89" s="198">
        <f>R90+R127+R218+R264+R293+R308+R335</f>
        <v>0.26844000000000001</v>
      </c>
      <c r="S89" s="197"/>
      <c r="T89" s="199">
        <f>T90+T127+T218+T264+T293+T308+T335</f>
        <v>0.22200999999999999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83</v>
      </c>
      <c r="AT89" s="201" t="s">
        <v>72</v>
      </c>
      <c r="AU89" s="201" t="s">
        <v>73</v>
      </c>
      <c r="AY89" s="200" t="s">
        <v>134</v>
      </c>
      <c r="BK89" s="202">
        <f>BK90+BK127+BK218+BK264+BK293+BK308+BK335</f>
        <v>0</v>
      </c>
    </row>
    <row r="90" s="12" customFormat="1" ht="22.8" customHeight="1">
      <c r="A90" s="12"/>
      <c r="B90" s="189"/>
      <c r="C90" s="190"/>
      <c r="D90" s="191" t="s">
        <v>72</v>
      </c>
      <c r="E90" s="203" t="s">
        <v>723</v>
      </c>
      <c r="F90" s="203" t="s">
        <v>724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SUM(P91:P126)</f>
        <v>0</v>
      </c>
      <c r="Q90" s="197"/>
      <c r="R90" s="198">
        <f>SUM(R91:R126)</f>
        <v>0.01779</v>
      </c>
      <c r="S90" s="197"/>
      <c r="T90" s="199">
        <f>SUM(T91:T126)</f>
        <v>0.028199999999999999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83</v>
      </c>
      <c r="AT90" s="201" t="s">
        <v>72</v>
      </c>
      <c r="AU90" s="201" t="s">
        <v>81</v>
      </c>
      <c r="AY90" s="200" t="s">
        <v>134</v>
      </c>
      <c r="BK90" s="202">
        <f>SUM(BK91:BK126)</f>
        <v>0</v>
      </c>
    </row>
    <row r="91" s="2" customFormat="1" ht="16.5" customHeight="1">
      <c r="A91" s="39"/>
      <c r="B91" s="40"/>
      <c r="C91" s="205" t="s">
        <v>81</v>
      </c>
      <c r="D91" s="205" t="s">
        <v>137</v>
      </c>
      <c r="E91" s="206" t="s">
        <v>725</v>
      </c>
      <c r="F91" s="207" t="s">
        <v>726</v>
      </c>
      <c r="G91" s="208" t="s">
        <v>150</v>
      </c>
      <c r="H91" s="209">
        <v>2</v>
      </c>
      <c r="I91" s="210"/>
      <c r="J91" s="211">
        <f>ROUND(I91*H91,2)</f>
        <v>0</v>
      </c>
      <c r="K91" s="207" t="s">
        <v>253</v>
      </c>
      <c r="L91" s="45"/>
      <c r="M91" s="212" t="s">
        <v>19</v>
      </c>
      <c r="N91" s="213" t="s">
        <v>44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233</v>
      </c>
      <c r="AT91" s="216" t="s">
        <v>137</v>
      </c>
      <c r="AU91" s="216" t="s">
        <v>83</v>
      </c>
      <c r="AY91" s="18" t="s">
        <v>134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233</v>
      </c>
      <c r="BM91" s="216" t="s">
        <v>727</v>
      </c>
    </row>
    <row r="92" s="2" customFormat="1">
      <c r="A92" s="39"/>
      <c r="B92" s="40"/>
      <c r="C92" s="41"/>
      <c r="D92" s="218" t="s">
        <v>144</v>
      </c>
      <c r="E92" s="41"/>
      <c r="F92" s="219" t="s">
        <v>726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144</v>
      </c>
      <c r="AU92" s="18" t="s">
        <v>83</v>
      </c>
    </row>
    <row r="93" s="2" customFormat="1">
      <c r="A93" s="39"/>
      <c r="B93" s="40"/>
      <c r="C93" s="41"/>
      <c r="D93" s="223" t="s">
        <v>146</v>
      </c>
      <c r="E93" s="41"/>
      <c r="F93" s="224" t="s">
        <v>728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146</v>
      </c>
      <c r="AU93" s="18" t="s">
        <v>83</v>
      </c>
    </row>
    <row r="94" s="2" customFormat="1" ht="16.5" customHeight="1">
      <c r="A94" s="39"/>
      <c r="B94" s="40"/>
      <c r="C94" s="205" t="s">
        <v>83</v>
      </c>
      <c r="D94" s="205" t="s">
        <v>137</v>
      </c>
      <c r="E94" s="206" t="s">
        <v>729</v>
      </c>
      <c r="F94" s="207" t="s">
        <v>730</v>
      </c>
      <c r="G94" s="208" t="s">
        <v>240</v>
      </c>
      <c r="H94" s="209">
        <v>9</v>
      </c>
      <c r="I94" s="210"/>
      <c r="J94" s="211">
        <f>ROUND(I94*H94,2)</f>
        <v>0</v>
      </c>
      <c r="K94" s="207" t="s">
        <v>253</v>
      </c>
      <c r="L94" s="45"/>
      <c r="M94" s="212" t="s">
        <v>19</v>
      </c>
      <c r="N94" s="213" t="s">
        <v>44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0.0020999999999999999</v>
      </c>
      <c r="T94" s="215">
        <f>S94*H94</f>
        <v>0.0189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233</v>
      </c>
      <c r="AT94" s="216" t="s">
        <v>137</v>
      </c>
      <c r="AU94" s="216" t="s">
        <v>83</v>
      </c>
      <c r="AY94" s="18" t="s">
        <v>134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81</v>
      </c>
      <c r="BK94" s="217">
        <f>ROUND(I94*H94,2)</f>
        <v>0</v>
      </c>
      <c r="BL94" s="18" t="s">
        <v>233</v>
      </c>
      <c r="BM94" s="216" t="s">
        <v>731</v>
      </c>
    </row>
    <row r="95" s="2" customFormat="1">
      <c r="A95" s="39"/>
      <c r="B95" s="40"/>
      <c r="C95" s="41"/>
      <c r="D95" s="218" t="s">
        <v>144</v>
      </c>
      <c r="E95" s="41"/>
      <c r="F95" s="219" t="s">
        <v>730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144</v>
      </c>
      <c r="AU95" s="18" t="s">
        <v>83</v>
      </c>
    </row>
    <row r="96" s="2" customFormat="1">
      <c r="A96" s="39"/>
      <c r="B96" s="40"/>
      <c r="C96" s="41"/>
      <c r="D96" s="223" t="s">
        <v>146</v>
      </c>
      <c r="E96" s="41"/>
      <c r="F96" s="224" t="s">
        <v>732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146</v>
      </c>
      <c r="AU96" s="18" t="s">
        <v>83</v>
      </c>
    </row>
    <row r="97" s="13" customFormat="1">
      <c r="A97" s="13"/>
      <c r="B97" s="225"/>
      <c r="C97" s="226"/>
      <c r="D97" s="218" t="s">
        <v>165</v>
      </c>
      <c r="E97" s="227" t="s">
        <v>19</v>
      </c>
      <c r="F97" s="228" t="s">
        <v>168</v>
      </c>
      <c r="G97" s="226"/>
      <c r="H97" s="229">
        <v>5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165</v>
      </c>
      <c r="AU97" s="235" t="s">
        <v>83</v>
      </c>
      <c r="AV97" s="13" t="s">
        <v>83</v>
      </c>
      <c r="AW97" s="13" t="s">
        <v>32</v>
      </c>
      <c r="AX97" s="13" t="s">
        <v>73</v>
      </c>
      <c r="AY97" s="235" t="s">
        <v>134</v>
      </c>
    </row>
    <row r="98" s="13" customFormat="1">
      <c r="A98" s="13"/>
      <c r="B98" s="225"/>
      <c r="C98" s="226"/>
      <c r="D98" s="218" t="s">
        <v>165</v>
      </c>
      <c r="E98" s="227" t="s">
        <v>19</v>
      </c>
      <c r="F98" s="228" t="s">
        <v>142</v>
      </c>
      <c r="G98" s="226"/>
      <c r="H98" s="229">
        <v>4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165</v>
      </c>
      <c r="AU98" s="235" t="s">
        <v>83</v>
      </c>
      <c r="AV98" s="13" t="s">
        <v>83</v>
      </c>
      <c r="AW98" s="13" t="s">
        <v>32</v>
      </c>
      <c r="AX98" s="13" t="s">
        <v>73</v>
      </c>
      <c r="AY98" s="235" t="s">
        <v>134</v>
      </c>
    </row>
    <row r="99" s="14" customFormat="1">
      <c r="A99" s="14"/>
      <c r="B99" s="251"/>
      <c r="C99" s="252"/>
      <c r="D99" s="218" t="s">
        <v>165</v>
      </c>
      <c r="E99" s="253" t="s">
        <v>19</v>
      </c>
      <c r="F99" s="254" t="s">
        <v>733</v>
      </c>
      <c r="G99" s="252"/>
      <c r="H99" s="255">
        <v>9</v>
      </c>
      <c r="I99" s="256"/>
      <c r="J99" s="252"/>
      <c r="K99" s="252"/>
      <c r="L99" s="257"/>
      <c r="M99" s="258"/>
      <c r="N99" s="259"/>
      <c r="O99" s="259"/>
      <c r="P99" s="259"/>
      <c r="Q99" s="259"/>
      <c r="R99" s="259"/>
      <c r="S99" s="259"/>
      <c r="T99" s="26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1" t="s">
        <v>165</v>
      </c>
      <c r="AU99" s="261" t="s">
        <v>83</v>
      </c>
      <c r="AV99" s="14" t="s">
        <v>142</v>
      </c>
      <c r="AW99" s="14" t="s">
        <v>32</v>
      </c>
      <c r="AX99" s="14" t="s">
        <v>81</v>
      </c>
      <c r="AY99" s="261" t="s">
        <v>134</v>
      </c>
    </row>
    <row r="100" s="2" customFormat="1" ht="16.5" customHeight="1">
      <c r="A100" s="39"/>
      <c r="B100" s="40"/>
      <c r="C100" s="205" t="s">
        <v>135</v>
      </c>
      <c r="D100" s="205" t="s">
        <v>137</v>
      </c>
      <c r="E100" s="206" t="s">
        <v>734</v>
      </c>
      <c r="F100" s="207" t="s">
        <v>735</v>
      </c>
      <c r="G100" s="208" t="s">
        <v>150</v>
      </c>
      <c r="H100" s="209">
        <v>1</v>
      </c>
      <c r="I100" s="210"/>
      <c r="J100" s="211">
        <f>ROUND(I100*H100,2)</f>
        <v>0</v>
      </c>
      <c r="K100" s="207" t="s">
        <v>253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0.00027</v>
      </c>
      <c r="R100" s="214">
        <f>Q100*H100</f>
        <v>0.00027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233</v>
      </c>
      <c r="AT100" s="216" t="s">
        <v>137</v>
      </c>
      <c r="AU100" s="216" t="s">
        <v>83</v>
      </c>
      <c r="AY100" s="18" t="s">
        <v>134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233</v>
      </c>
      <c r="BM100" s="216" t="s">
        <v>736</v>
      </c>
    </row>
    <row r="101" s="2" customFormat="1">
      <c r="A101" s="39"/>
      <c r="B101" s="40"/>
      <c r="C101" s="41"/>
      <c r="D101" s="218" t="s">
        <v>144</v>
      </c>
      <c r="E101" s="41"/>
      <c r="F101" s="219" t="s">
        <v>735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83</v>
      </c>
    </row>
    <row r="102" s="2" customFormat="1">
      <c r="A102" s="39"/>
      <c r="B102" s="40"/>
      <c r="C102" s="41"/>
      <c r="D102" s="223" t="s">
        <v>146</v>
      </c>
      <c r="E102" s="41"/>
      <c r="F102" s="224" t="s">
        <v>737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146</v>
      </c>
      <c r="AU102" s="18" t="s">
        <v>83</v>
      </c>
    </row>
    <row r="103" s="2" customFormat="1" ht="16.5" customHeight="1">
      <c r="A103" s="39"/>
      <c r="B103" s="40"/>
      <c r="C103" s="205" t="s">
        <v>142</v>
      </c>
      <c r="D103" s="205" t="s">
        <v>137</v>
      </c>
      <c r="E103" s="206" t="s">
        <v>738</v>
      </c>
      <c r="F103" s="207" t="s">
        <v>739</v>
      </c>
      <c r="G103" s="208" t="s">
        <v>150</v>
      </c>
      <c r="H103" s="209">
        <v>3</v>
      </c>
      <c r="I103" s="210"/>
      <c r="J103" s="211">
        <f>ROUND(I103*H103,2)</f>
        <v>0</v>
      </c>
      <c r="K103" s="207" t="s">
        <v>253</v>
      </c>
      <c r="L103" s="45"/>
      <c r="M103" s="212" t="s">
        <v>19</v>
      </c>
      <c r="N103" s="213" t="s">
        <v>44</v>
      </c>
      <c r="O103" s="85"/>
      <c r="P103" s="214">
        <f>O103*H103</f>
        <v>0</v>
      </c>
      <c r="Q103" s="214">
        <v>0.001</v>
      </c>
      <c r="R103" s="214">
        <f>Q103*H103</f>
        <v>0.0030000000000000001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233</v>
      </c>
      <c r="AT103" s="216" t="s">
        <v>137</v>
      </c>
      <c r="AU103" s="216" t="s">
        <v>83</v>
      </c>
      <c r="AY103" s="18" t="s">
        <v>134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233</v>
      </c>
      <c r="BM103" s="216" t="s">
        <v>740</v>
      </c>
    </row>
    <row r="104" s="2" customFormat="1">
      <c r="A104" s="39"/>
      <c r="B104" s="40"/>
      <c r="C104" s="41"/>
      <c r="D104" s="218" t="s">
        <v>144</v>
      </c>
      <c r="E104" s="41"/>
      <c r="F104" s="219" t="s">
        <v>739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144</v>
      </c>
      <c r="AU104" s="18" t="s">
        <v>83</v>
      </c>
    </row>
    <row r="105" s="2" customFormat="1">
      <c r="A105" s="39"/>
      <c r="B105" s="40"/>
      <c r="C105" s="41"/>
      <c r="D105" s="223" t="s">
        <v>146</v>
      </c>
      <c r="E105" s="41"/>
      <c r="F105" s="224" t="s">
        <v>741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146</v>
      </c>
      <c r="AU105" s="18" t="s">
        <v>83</v>
      </c>
    </row>
    <row r="106" s="2" customFormat="1" ht="16.5" customHeight="1">
      <c r="A106" s="39"/>
      <c r="B106" s="40"/>
      <c r="C106" s="205" t="s">
        <v>168</v>
      </c>
      <c r="D106" s="205" t="s">
        <v>137</v>
      </c>
      <c r="E106" s="206" t="s">
        <v>742</v>
      </c>
      <c r="F106" s="207" t="s">
        <v>743</v>
      </c>
      <c r="G106" s="208" t="s">
        <v>240</v>
      </c>
      <c r="H106" s="209">
        <v>8</v>
      </c>
      <c r="I106" s="210"/>
      <c r="J106" s="211">
        <f>ROUND(I106*H106,2)</f>
        <v>0</v>
      </c>
      <c r="K106" s="207" t="s">
        <v>253</v>
      </c>
      <c r="L106" s="45"/>
      <c r="M106" s="212" t="s">
        <v>19</v>
      </c>
      <c r="N106" s="213" t="s">
        <v>44</v>
      </c>
      <c r="O106" s="85"/>
      <c r="P106" s="214">
        <f>O106*H106</f>
        <v>0</v>
      </c>
      <c r="Q106" s="214">
        <v>0.00044000000000000002</v>
      </c>
      <c r="R106" s="214">
        <f>Q106*H106</f>
        <v>0.0035200000000000001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233</v>
      </c>
      <c r="AT106" s="216" t="s">
        <v>137</v>
      </c>
      <c r="AU106" s="216" t="s">
        <v>83</v>
      </c>
      <c r="AY106" s="18" t="s">
        <v>134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81</v>
      </c>
      <c r="BK106" s="217">
        <f>ROUND(I106*H106,2)</f>
        <v>0</v>
      </c>
      <c r="BL106" s="18" t="s">
        <v>233</v>
      </c>
      <c r="BM106" s="216" t="s">
        <v>744</v>
      </c>
    </row>
    <row r="107" s="2" customFormat="1">
      <c r="A107" s="39"/>
      <c r="B107" s="40"/>
      <c r="C107" s="41"/>
      <c r="D107" s="218" t="s">
        <v>144</v>
      </c>
      <c r="E107" s="41"/>
      <c r="F107" s="219" t="s">
        <v>743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144</v>
      </c>
      <c r="AU107" s="18" t="s">
        <v>83</v>
      </c>
    </row>
    <row r="108" s="2" customFormat="1">
      <c r="A108" s="39"/>
      <c r="B108" s="40"/>
      <c r="C108" s="41"/>
      <c r="D108" s="223" t="s">
        <v>146</v>
      </c>
      <c r="E108" s="41"/>
      <c r="F108" s="224" t="s">
        <v>745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146</v>
      </c>
      <c r="AU108" s="18" t="s">
        <v>83</v>
      </c>
    </row>
    <row r="109" s="2" customFormat="1" ht="16.5" customHeight="1">
      <c r="A109" s="39"/>
      <c r="B109" s="40"/>
      <c r="C109" s="205" t="s">
        <v>174</v>
      </c>
      <c r="D109" s="205" t="s">
        <v>137</v>
      </c>
      <c r="E109" s="206" t="s">
        <v>746</v>
      </c>
      <c r="F109" s="207" t="s">
        <v>747</v>
      </c>
      <c r="G109" s="208" t="s">
        <v>240</v>
      </c>
      <c r="H109" s="209">
        <v>20</v>
      </c>
      <c r="I109" s="210"/>
      <c r="J109" s="211">
        <f>ROUND(I109*H109,2)</f>
        <v>0</v>
      </c>
      <c r="K109" s="207" t="s">
        <v>253</v>
      </c>
      <c r="L109" s="45"/>
      <c r="M109" s="212" t="s">
        <v>19</v>
      </c>
      <c r="N109" s="213" t="s">
        <v>44</v>
      </c>
      <c r="O109" s="85"/>
      <c r="P109" s="214">
        <f>O109*H109</f>
        <v>0</v>
      </c>
      <c r="Q109" s="214">
        <v>0.00055000000000000003</v>
      </c>
      <c r="R109" s="214">
        <f>Q109*H109</f>
        <v>0.011000000000000001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233</v>
      </c>
      <c r="AT109" s="216" t="s">
        <v>137</v>
      </c>
      <c r="AU109" s="216" t="s">
        <v>83</v>
      </c>
      <c r="AY109" s="18" t="s">
        <v>134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233</v>
      </c>
      <c r="BM109" s="216" t="s">
        <v>748</v>
      </c>
    </row>
    <row r="110" s="2" customFormat="1">
      <c r="A110" s="39"/>
      <c r="B110" s="40"/>
      <c r="C110" s="41"/>
      <c r="D110" s="218" t="s">
        <v>144</v>
      </c>
      <c r="E110" s="41"/>
      <c r="F110" s="219" t="s">
        <v>747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83</v>
      </c>
    </row>
    <row r="111" s="2" customFormat="1">
      <c r="A111" s="39"/>
      <c r="B111" s="40"/>
      <c r="C111" s="41"/>
      <c r="D111" s="223" t="s">
        <v>146</v>
      </c>
      <c r="E111" s="41"/>
      <c r="F111" s="224" t="s">
        <v>749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146</v>
      </c>
      <c r="AU111" s="18" t="s">
        <v>83</v>
      </c>
    </row>
    <row r="112" s="2" customFormat="1" ht="16.5" customHeight="1">
      <c r="A112" s="39"/>
      <c r="B112" s="40"/>
      <c r="C112" s="205" t="s">
        <v>181</v>
      </c>
      <c r="D112" s="205" t="s">
        <v>137</v>
      </c>
      <c r="E112" s="206" t="s">
        <v>750</v>
      </c>
      <c r="F112" s="207" t="s">
        <v>751</v>
      </c>
      <c r="G112" s="208" t="s">
        <v>150</v>
      </c>
      <c r="H112" s="209">
        <v>4</v>
      </c>
      <c r="I112" s="210"/>
      <c r="J112" s="211">
        <f>ROUND(I112*H112,2)</f>
        <v>0</v>
      </c>
      <c r="K112" s="207" t="s">
        <v>253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233</v>
      </c>
      <c r="AT112" s="216" t="s">
        <v>137</v>
      </c>
      <c r="AU112" s="216" t="s">
        <v>83</v>
      </c>
      <c r="AY112" s="18" t="s">
        <v>134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233</v>
      </c>
      <c r="BM112" s="216" t="s">
        <v>752</v>
      </c>
    </row>
    <row r="113" s="2" customFormat="1">
      <c r="A113" s="39"/>
      <c r="B113" s="40"/>
      <c r="C113" s="41"/>
      <c r="D113" s="218" t="s">
        <v>144</v>
      </c>
      <c r="E113" s="41"/>
      <c r="F113" s="219" t="s">
        <v>751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144</v>
      </c>
      <c r="AU113" s="18" t="s">
        <v>83</v>
      </c>
    </row>
    <row r="114" s="2" customFormat="1">
      <c r="A114" s="39"/>
      <c r="B114" s="40"/>
      <c r="C114" s="41"/>
      <c r="D114" s="223" t="s">
        <v>146</v>
      </c>
      <c r="E114" s="41"/>
      <c r="F114" s="224" t="s">
        <v>753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146</v>
      </c>
      <c r="AU114" s="18" t="s">
        <v>83</v>
      </c>
    </row>
    <row r="115" s="2" customFormat="1" ht="16.5" customHeight="1">
      <c r="A115" s="39"/>
      <c r="B115" s="40"/>
      <c r="C115" s="205" t="s">
        <v>188</v>
      </c>
      <c r="D115" s="205" t="s">
        <v>137</v>
      </c>
      <c r="E115" s="206" t="s">
        <v>754</v>
      </c>
      <c r="F115" s="207" t="s">
        <v>755</v>
      </c>
      <c r="G115" s="208" t="s">
        <v>150</v>
      </c>
      <c r="H115" s="209">
        <v>4</v>
      </c>
      <c r="I115" s="210"/>
      <c r="J115" s="211">
        <f>ROUND(I115*H115,2)</f>
        <v>0</v>
      </c>
      <c r="K115" s="207" t="s">
        <v>253</v>
      </c>
      <c r="L115" s="45"/>
      <c r="M115" s="212" t="s">
        <v>19</v>
      </c>
      <c r="N115" s="213" t="s">
        <v>44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233</v>
      </c>
      <c r="AT115" s="216" t="s">
        <v>137</v>
      </c>
      <c r="AU115" s="216" t="s">
        <v>83</v>
      </c>
      <c r="AY115" s="18" t="s">
        <v>134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81</v>
      </c>
      <c r="BK115" s="217">
        <f>ROUND(I115*H115,2)</f>
        <v>0</v>
      </c>
      <c r="BL115" s="18" t="s">
        <v>233</v>
      </c>
      <c r="BM115" s="216" t="s">
        <v>756</v>
      </c>
    </row>
    <row r="116" s="2" customFormat="1">
      <c r="A116" s="39"/>
      <c r="B116" s="40"/>
      <c r="C116" s="41"/>
      <c r="D116" s="218" t="s">
        <v>144</v>
      </c>
      <c r="E116" s="41"/>
      <c r="F116" s="219" t="s">
        <v>755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144</v>
      </c>
      <c r="AU116" s="18" t="s">
        <v>83</v>
      </c>
    </row>
    <row r="117" s="2" customFormat="1">
      <c r="A117" s="39"/>
      <c r="B117" s="40"/>
      <c r="C117" s="41"/>
      <c r="D117" s="223" t="s">
        <v>146</v>
      </c>
      <c r="E117" s="41"/>
      <c r="F117" s="224" t="s">
        <v>757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146</v>
      </c>
      <c r="AU117" s="18" t="s">
        <v>83</v>
      </c>
    </row>
    <row r="118" s="2" customFormat="1" ht="16.5" customHeight="1">
      <c r="A118" s="39"/>
      <c r="B118" s="40"/>
      <c r="C118" s="205" t="s">
        <v>194</v>
      </c>
      <c r="D118" s="205" t="s">
        <v>137</v>
      </c>
      <c r="E118" s="206" t="s">
        <v>758</v>
      </c>
      <c r="F118" s="207" t="s">
        <v>759</v>
      </c>
      <c r="G118" s="208" t="s">
        <v>150</v>
      </c>
      <c r="H118" s="209">
        <v>3</v>
      </c>
      <c r="I118" s="210"/>
      <c r="J118" s="211">
        <f>ROUND(I118*H118,2)</f>
        <v>0</v>
      </c>
      <c r="K118" s="207" t="s">
        <v>253</v>
      </c>
      <c r="L118" s="45"/>
      <c r="M118" s="212" t="s">
        <v>19</v>
      </c>
      <c r="N118" s="213" t="s">
        <v>44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0.0030999999999999999</v>
      </c>
      <c r="T118" s="215">
        <f>S118*H118</f>
        <v>0.0092999999999999992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233</v>
      </c>
      <c r="AT118" s="216" t="s">
        <v>137</v>
      </c>
      <c r="AU118" s="216" t="s">
        <v>83</v>
      </c>
      <c r="AY118" s="18" t="s">
        <v>134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233</v>
      </c>
      <c r="BM118" s="216" t="s">
        <v>760</v>
      </c>
    </row>
    <row r="119" s="2" customFormat="1">
      <c r="A119" s="39"/>
      <c r="B119" s="40"/>
      <c r="C119" s="41"/>
      <c r="D119" s="218" t="s">
        <v>144</v>
      </c>
      <c r="E119" s="41"/>
      <c r="F119" s="219" t="s">
        <v>759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144</v>
      </c>
      <c r="AU119" s="18" t="s">
        <v>83</v>
      </c>
    </row>
    <row r="120" s="2" customFormat="1">
      <c r="A120" s="39"/>
      <c r="B120" s="40"/>
      <c r="C120" s="41"/>
      <c r="D120" s="223" t="s">
        <v>146</v>
      </c>
      <c r="E120" s="41"/>
      <c r="F120" s="224" t="s">
        <v>761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146</v>
      </c>
      <c r="AU120" s="18" t="s">
        <v>83</v>
      </c>
    </row>
    <row r="121" s="2" customFormat="1" ht="16.5" customHeight="1">
      <c r="A121" s="39"/>
      <c r="B121" s="40"/>
      <c r="C121" s="205" t="s">
        <v>200</v>
      </c>
      <c r="D121" s="205" t="s">
        <v>137</v>
      </c>
      <c r="E121" s="206" t="s">
        <v>762</v>
      </c>
      <c r="F121" s="207" t="s">
        <v>763</v>
      </c>
      <c r="G121" s="208" t="s">
        <v>240</v>
      </c>
      <c r="H121" s="209">
        <v>28</v>
      </c>
      <c r="I121" s="210"/>
      <c r="J121" s="211">
        <f>ROUND(I121*H121,2)</f>
        <v>0</v>
      </c>
      <c r="K121" s="207" t="s">
        <v>253</v>
      </c>
      <c r="L121" s="45"/>
      <c r="M121" s="212" t="s">
        <v>19</v>
      </c>
      <c r="N121" s="213" t="s">
        <v>44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233</v>
      </c>
      <c r="AT121" s="216" t="s">
        <v>137</v>
      </c>
      <c r="AU121" s="216" t="s">
        <v>83</v>
      </c>
      <c r="AY121" s="18" t="s">
        <v>134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81</v>
      </c>
      <c r="BK121" s="217">
        <f>ROUND(I121*H121,2)</f>
        <v>0</v>
      </c>
      <c r="BL121" s="18" t="s">
        <v>233</v>
      </c>
      <c r="BM121" s="216" t="s">
        <v>764</v>
      </c>
    </row>
    <row r="122" s="2" customFormat="1">
      <c r="A122" s="39"/>
      <c r="B122" s="40"/>
      <c r="C122" s="41"/>
      <c r="D122" s="218" t="s">
        <v>144</v>
      </c>
      <c r="E122" s="41"/>
      <c r="F122" s="219" t="s">
        <v>763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144</v>
      </c>
      <c r="AU122" s="18" t="s">
        <v>83</v>
      </c>
    </row>
    <row r="123" s="2" customFormat="1">
      <c r="A123" s="39"/>
      <c r="B123" s="40"/>
      <c r="C123" s="41"/>
      <c r="D123" s="223" t="s">
        <v>146</v>
      </c>
      <c r="E123" s="41"/>
      <c r="F123" s="224" t="s">
        <v>765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146</v>
      </c>
      <c r="AU123" s="18" t="s">
        <v>83</v>
      </c>
    </row>
    <row r="124" s="2" customFormat="1" ht="24.15" customHeight="1">
      <c r="A124" s="39"/>
      <c r="B124" s="40"/>
      <c r="C124" s="205" t="s">
        <v>206</v>
      </c>
      <c r="D124" s="205" t="s">
        <v>137</v>
      </c>
      <c r="E124" s="206" t="s">
        <v>766</v>
      </c>
      <c r="F124" s="207" t="s">
        <v>767</v>
      </c>
      <c r="G124" s="208" t="s">
        <v>156</v>
      </c>
      <c r="H124" s="209">
        <v>0.017999999999999999</v>
      </c>
      <c r="I124" s="210"/>
      <c r="J124" s="211">
        <f>ROUND(I124*H124,2)</f>
        <v>0</v>
      </c>
      <c r="K124" s="207" t="s">
        <v>253</v>
      </c>
      <c r="L124" s="45"/>
      <c r="M124" s="212" t="s">
        <v>19</v>
      </c>
      <c r="N124" s="213" t="s">
        <v>44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233</v>
      </c>
      <c r="AT124" s="216" t="s">
        <v>137</v>
      </c>
      <c r="AU124" s="216" t="s">
        <v>83</v>
      </c>
      <c r="AY124" s="18" t="s">
        <v>134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233</v>
      </c>
      <c r="BM124" s="216" t="s">
        <v>768</v>
      </c>
    </row>
    <row r="125" s="2" customFormat="1">
      <c r="A125" s="39"/>
      <c r="B125" s="40"/>
      <c r="C125" s="41"/>
      <c r="D125" s="218" t="s">
        <v>144</v>
      </c>
      <c r="E125" s="41"/>
      <c r="F125" s="219" t="s">
        <v>767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144</v>
      </c>
      <c r="AU125" s="18" t="s">
        <v>83</v>
      </c>
    </row>
    <row r="126" s="2" customFormat="1">
      <c r="A126" s="39"/>
      <c r="B126" s="40"/>
      <c r="C126" s="41"/>
      <c r="D126" s="223" t="s">
        <v>146</v>
      </c>
      <c r="E126" s="41"/>
      <c r="F126" s="224" t="s">
        <v>769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146</v>
      </c>
      <c r="AU126" s="18" t="s">
        <v>83</v>
      </c>
    </row>
    <row r="127" s="12" customFormat="1" ht="22.8" customHeight="1">
      <c r="A127" s="12"/>
      <c r="B127" s="189"/>
      <c r="C127" s="190"/>
      <c r="D127" s="191" t="s">
        <v>72</v>
      </c>
      <c r="E127" s="203" t="s">
        <v>770</v>
      </c>
      <c r="F127" s="203" t="s">
        <v>771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SUM(P128:P217)</f>
        <v>0</v>
      </c>
      <c r="Q127" s="197"/>
      <c r="R127" s="198">
        <f>SUM(R128:R217)</f>
        <v>0.071109999999999993</v>
      </c>
      <c r="S127" s="197"/>
      <c r="T127" s="199">
        <f>SUM(T128:T217)</f>
        <v>0.01268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83</v>
      </c>
      <c r="AT127" s="201" t="s">
        <v>72</v>
      </c>
      <c r="AU127" s="201" t="s">
        <v>81</v>
      </c>
      <c r="AY127" s="200" t="s">
        <v>134</v>
      </c>
      <c r="BK127" s="202">
        <f>SUM(BK128:BK217)</f>
        <v>0</v>
      </c>
    </row>
    <row r="128" s="2" customFormat="1" ht="16.5" customHeight="1">
      <c r="A128" s="39"/>
      <c r="B128" s="40"/>
      <c r="C128" s="205" t="s">
        <v>8</v>
      </c>
      <c r="D128" s="205" t="s">
        <v>137</v>
      </c>
      <c r="E128" s="206" t="s">
        <v>772</v>
      </c>
      <c r="F128" s="207" t="s">
        <v>773</v>
      </c>
      <c r="G128" s="208" t="s">
        <v>240</v>
      </c>
      <c r="H128" s="209">
        <v>18</v>
      </c>
      <c r="I128" s="210"/>
      <c r="J128" s="211">
        <f>ROUND(I128*H128,2)</f>
        <v>0</v>
      </c>
      <c r="K128" s="207" t="s">
        <v>253</v>
      </c>
      <c r="L128" s="45"/>
      <c r="M128" s="212" t="s">
        <v>19</v>
      </c>
      <c r="N128" s="213" t="s">
        <v>44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0.00027999999999999998</v>
      </c>
      <c r="T128" s="215">
        <f>S128*H128</f>
        <v>0.0050399999999999993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233</v>
      </c>
      <c r="AT128" s="216" t="s">
        <v>137</v>
      </c>
      <c r="AU128" s="216" t="s">
        <v>83</v>
      </c>
      <c r="AY128" s="18" t="s">
        <v>134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81</v>
      </c>
      <c r="BK128" s="217">
        <f>ROUND(I128*H128,2)</f>
        <v>0</v>
      </c>
      <c r="BL128" s="18" t="s">
        <v>233</v>
      </c>
      <c r="BM128" s="216" t="s">
        <v>774</v>
      </c>
    </row>
    <row r="129" s="2" customFormat="1">
      <c r="A129" s="39"/>
      <c r="B129" s="40"/>
      <c r="C129" s="41"/>
      <c r="D129" s="218" t="s">
        <v>144</v>
      </c>
      <c r="E129" s="41"/>
      <c r="F129" s="219" t="s">
        <v>773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144</v>
      </c>
      <c r="AU129" s="18" t="s">
        <v>83</v>
      </c>
    </row>
    <row r="130" s="2" customFormat="1">
      <c r="A130" s="39"/>
      <c r="B130" s="40"/>
      <c r="C130" s="41"/>
      <c r="D130" s="223" t="s">
        <v>146</v>
      </c>
      <c r="E130" s="41"/>
      <c r="F130" s="224" t="s">
        <v>775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146</v>
      </c>
      <c r="AU130" s="18" t="s">
        <v>83</v>
      </c>
    </row>
    <row r="131" s="13" customFormat="1">
      <c r="A131" s="13"/>
      <c r="B131" s="225"/>
      <c r="C131" s="226"/>
      <c r="D131" s="218" t="s">
        <v>165</v>
      </c>
      <c r="E131" s="227" t="s">
        <v>19</v>
      </c>
      <c r="F131" s="228" t="s">
        <v>200</v>
      </c>
      <c r="G131" s="226"/>
      <c r="H131" s="229">
        <v>10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165</v>
      </c>
      <c r="AU131" s="235" t="s">
        <v>83</v>
      </c>
      <c r="AV131" s="13" t="s">
        <v>83</v>
      </c>
      <c r="AW131" s="13" t="s">
        <v>32</v>
      </c>
      <c r="AX131" s="13" t="s">
        <v>73</v>
      </c>
      <c r="AY131" s="235" t="s">
        <v>134</v>
      </c>
    </row>
    <row r="132" s="13" customFormat="1">
      <c r="A132" s="13"/>
      <c r="B132" s="225"/>
      <c r="C132" s="226"/>
      <c r="D132" s="218" t="s">
        <v>165</v>
      </c>
      <c r="E132" s="227" t="s">
        <v>19</v>
      </c>
      <c r="F132" s="228" t="s">
        <v>188</v>
      </c>
      <c r="G132" s="226"/>
      <c r="H132" s="229">
        <v>8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165</v>
      </c>
      <c r="AU132" s="235" t="s">
        <v>83</v>
      </c>
      <c r="AV132" s="13" t="s">
        <v>83</v>
      </c>
      <c r="AW132" s="13" t="s">
        <v>32</v>
      </c>
      <c r="AX132" s="13" t="s">
        <v>73</v>
      </c>
      <c r="AY132" s="235" t="s">
        <v>134</v>
      </c>
    </row>
    <row r="133" s="14" customFormat="1">
      <c r="A133" s="14"/>
      <c r="B133" s="251"/>
      <c r="C133" s="252"/>
      <c r="D133" s="218" t="s">
        <v>165</v>
      </c>
      <c r="E133" s="253" t="s">
        <v>19</v>
      </c>
      <c r="F133" s="254" t="s">
        <v>733</v>
      </c>
      <c r="G133" s="252"/>
      <c r="H133" s="255">
        <v>18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165</v>
      </c>
      <c r="AU133" s="261" t="s">
        <v>83</v>
      </c>
      <c r="AV133" s="14" t="s">
        <v>142</v>
      </c>
      <c r="AW133" s="14" t="s">
        <v>32</v>
      </c>
      <c r="AX133" s="14" t="s">
        <v>81</v>
      </c>
      <c r="AY133" s="261" t="s">
        <v>134</v>
      </c>
    </row>
    <row r="134" s="2" customFormat="1" ht="16.5" customHeight="1">
      <c r="A134" s="39"/>
      <c r="B134" s="40"/>
      <c r="C134" s="205" t="s">
        <v>218</v>
      </c>
      <c r="D134" s="205" t="s">
        <v>137</v>
      </c>
      <c r="E134" s="206" t="s">
        <v>776</v>
      </c>
      <c r="F134" s="207" t="s">
        <v>777</v>
      </c>
      <c r="G134" s="208" t="s">
        <v>150</v>
      </c>
      <c r="H134" s="209">
        <v>4</v>
      </c>
      <c r="I134" s="210"/>
      <c r="J134" s="211">
        <f>ROUND(I134*H134,2)</f>
        <v>0</v>
      </c>
      <c r="K134" s="207" t="s">
        <v>253</v>
      </c>
      <c r="L134" s="45"/>
      <c r="M134" s="212" t="s">
        <v>19</v>
      </c>
      <c r="N134" s="213" t="s">
        <v>44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233</v>
      </c>
      <c r="AT134" s="216" t="s">
        <v>137</v>
      </c>
      <c r="AU134" s="216" t="s">
        <v>83</v>
      </c>
      <c r="AY134" s="18" t="s">
        <v>134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81</v>
      </c>
      <c r="BK134" s="217">
        <f>ROUND(I134*H134,2)</f>
        <v>0</v>
      </c>
      <c r="BL134" s="18" t="s">
        <v>233</v>
      </c>
      <c r="BM134" s="216" t="s">
        <v>778</v>
      </c>
    </row>
    <row r="135" s="2" customFormat="1">
      <c r="A135" s="39"/>
      <c r="B135" s="40"/>
      <c r="C135" s="41"/>
      <c r="D135" s="218" t="s">
        <v>144</v>
      </c>
      <c r="E135" s="41"/>
      <c r="F135" s="219" t="s">
        <v>777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144</v>
      </c>
      <c r="AU135" s="18" t="s">
        <v>83</v>
      </c>
    </row>
    <row r="136" s="2" customFormat="1">
      <c r="A136" s="39"/>
      <c r="B136" s="40"/>
      <c r="C136" s="41"/>
      <c r="D136" s="223" t="s">
        <v>146</v>
      </c>
      <c r="E136" s="41"/>
      <c r="F136" s="224" t="s">
        <v>779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146</v>
      </c>
      <c r="AU136" s="18" t="s">
        <v>83</v>
      </c>
    </row>
    <row r="137" s="2" customFormat="1" ht="16.5" customHeight="1">
      <c r="A137" s="39"/>
      <c r="B137" s="40"/>
      <c r="C137" s="205" t="s">
        <v>225</v>
      </c>
      <c r="D137" s="205" t="s">
        <v>137</v>
      </c>
      <c r="E137" s="206" t="s">
        <v>780</v>
      </c>
      <c r="F137" s="207" t="s">
        <v>781</v>
      </c>
      <c r="G137" s="208" t="s">
        <v>150</v>
      </c>
      <c r="H137" s="209">
        <v>6</v>
      </c>
      <c r="I137" s="210"/>
      <c r="J137" s="211">
        <f>ROUND(I137*H137,2)</f>
        <v>0</v>
      </c>
      <c r="K137" s="207" t="s">
        <v>253</v>
      </c>
      <c r="L137" s="45"/>
      <c r="M137" s="212" t="s">
        <v>19</v>
      </c>
      <c r="N137" s="213" t="s">
        <v>44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233</v>
      </c>
      <c r="AT137" s="216" t="s">
        <v>137</v>
      </c>
      <c r="AU137" s="216" t="s">
        <v>83</v>
      </c>
      <c r="AY137" s="18" t="s">
        <v>134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81</v>
      </c>
      <c r="BK137" s="217">
        <f>ROUND(I137*H137,2)</f>
        <v>0</v>
      </c>
      <c r="BL137" s="18" t="s">
        <v>233</v>
      </c>
      <c r="BM137" s="216" t="s">
        <v>782</v>
      </c>
    </row>
    <row r="138" s="2" customFormat="1">
      <c r="A138" s="39"/>
      <c r="B138" s="40"/>
      <c r="C138" s="41"/>
      <c r="D138" s="218" t="s">
        <v>144</v>
      </c>
      <c r="E138" s="41"/>
      <c r="F138" s="219" t="s">
        <v>781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144</v>
      </c>
      <c r="AU138" s="18" t="s">
        <v>83</v>
      </c>
    </row>
    <row r="139" s="2" customFormat="1">
      <c r="A139" s="39"/>
      <c r="B139" s="40"/>
      <c r="C139" s="41"/>
      <c r="D139" s="223" t="s">
        <v>146</v>
      </c>
      <c r="E139" s="41"/>
      <c r="F139" s="224" t="s">
        <v>783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146</v>
      </c>
      <c r="AU139" s="18" t="s">
        <v>83</v>
      </c>
    </row>
    <row r="140" s="2" customFormat="1" ht="24.15" customHeight="1">
      <c r="A140" s="39"/>
      <c r="B140" s="40"/>
      <c r="C140" s="205" t="s">
        <v>229</v>
      </c>
      <c r="D140" s="205" t="s">
        <v>137</v>
      </c>
      <c r="E140" s="206" t="s">
        <v>784</v>
      </c>
      <c r="F140" s="207" t="s">
        <v>785</v>
      </c>
      <c r="G140" s="208" t="s">
        <v>150</v>
      </c>
      <c r="H140" s="209">
        <v>44</v>
      </c>
      <c r="I140" s="210"/>
      <c r="J140" s="211">
        <f>ROUND(I140*H140,2)</f>
        <v>0</v>
      </c>
      <c r="K140" s="207" t="s">
        <v>253</v>
      </c>
      <c r="L140" s="45"/>
      <c r="M140" s="212" t="s">
        <v>19</v>
      </c>
      <c r="N140" s="213" t="s">
        <v>44</v>
      </c>
      <c r="O140" s="85"/>
      <c r="P140" s="214">
        <f>O140*H140</f>
        <v>0</v>
      </c>
      <c r="Q140" s="214">
        <v>0.00069999999999999999</v>
      </c>
      <c r="R140" s="214">
        <f>Q140*H140</f>
        <v>0.030800000000000001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233</v>
      </c>
      <c r="AT140" s="216" t="s">
        <v>137</v>
      </c>
      <c r="AU140" s="216" t="s">
        <v>83</v>
      </c>
      <c r="AY140" s="18" t="s">
        <v>134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81</v>
      </c>
      <c r="BK140" s="217">
        <f>ROUND(I140*H140,2)</f>
        <v>0</v>
      </c>
      <c r="BL140" s="18" t="s">
        <v>233</v>
      </c>
      <c r="BM140" s="216" t="s">
        <v>786</v>
      </c>
    </row>
    <row r="141" s="2" customFormat="1">
      <c r="A141" s="39"/>
      <c r="B141" s="40"/>
      <c r="C141" s="41"/>
      <c r="D141" s="218" t="s">
        <v>144</v>
      </c>
      <c r="E141" s="41"/>
      <c r="F141" s="219" t="s">
        <v>785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144</v>
      </c>
      <c r="AU141" s="18" t="s">
        <v>83</v>
      </c>
    </row>
    <row r="142" s="2" customFormat="1">
      <c r="A142" s="39"/>
      <c r="B142" s="40"/>
      <c r="C142" s="41"/>
      <c r="D142" s="223" t="s">
        <v>146</v>
      </c>
      <c r="E142" s="41"/>
      <c r="F142" s="224" t="s">
        <v>787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146</v>
      </c>
      <c r="AU142" s="18" t="s">
        <v>83</v>
      </c>
    </row>
    <row r="143" s="13" customFormat="1">
      <c r="A143" s="13"/>
      <c r="B143" s="225"/>
      <c r="C143" s="226"/>
      <c r="D143" s="218" t="s">
        <v>165</v>
      </c>
      <c r="E143" s="227" t="s">
        <v>19</v>
      </c>
      <c r="F143" s="228" t="s">
        <v>788</v>
      </c>
      <c r="G143" s="226"/>
      <c r="H143" s="229">
        <v>22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165</v>
      </c>
      <c r="AU143" s="235" t="s">
        <v>83</v>
      </c>
      <c r="AV143" s="13" t="s">
        <v>83</v>
      </c>
      <c r="AW143" s="13" t="s">
        <v>32</v>
      </c>
      <c r="AX143" s="13" t="s">
        <v>73</v>
      </c>
      <c r="AY143" s="235" t="s">
        <v>134</v>
      </c>
    </row>
    <row r="144" s="13" customFormat="1">
      <c r="A144" s="13"/>
      <c r="B144" s="225"/>
      <c r="C144" s="226"/>
      <c r="D144" s="218" t="s">
        <v>165</v>
      </c>
      <c r="E144" s="227" t="s">
        <v>19</v>
      </c>
      <c r="F144" s="228" t="s">
        <v>788</v>
      </c>
      <c r="G144" s="226"/>
      <c r="H144" s="229">
        <v>22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165</v>
      </c>
      <c r="AU144" s="235" t="s">
        <v>83</v>
      </c>
      <c r="AV144" s="13" t="s">
        <v>83</v>
      </c>
      <c r="AW144" s="13" t="s">
        <v>32</v>
      </c>
      <c r="AX144" s="13" t="s">
        <v>73</v>
      </c>
      <c r="AY144" s="235" t="s">
        <v>134</v>
      </c>
    </row>
    <row r="145" s="14" customFormat="1">
      <c r="A145" s="14"/>
      <c r="B145" s="251"/>
      <c r="C145" s="252"/>
      <c r="D145" s="218" t="s">
        <v>165</v>
      </c>
      <c r="E145" s="253" t="s">
        <v>19</v>
      </c>
      <c r="F145" s="254" t="s">
        <v>733</v>
      </c>
      <c r="G145" s="252"/>
      <c r="H145" s="255">
        <v>44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165</v>
      </c>
      <c r="AU145" s="261" t="s">
        <v>83</v>
      </c>
      <c r="AV145" s="14" t="s">
        <v>142</v>
      </c>
      <c r="AW145" s="14" t="s">
        <v>32</v>
      </c>
      <c r="AX145" s="14" t="s">
        <v>81</v>
      </c>
      <c r="AY145" s="261" t="s">
        <v>134</v>
      </c>
    </row>
    <row r="146" s="2" customFormat="1" ht="24.15" customHeight="1">
      <c r="A146" s="39"/>
      <c r="B146" s="40"/>
      <c r="C146" s="205" t="s">
        <v>233</v>
      </c>
      <c r="D146" s="205" t="s">
        <v>137</v>
      </c>
      <c r="E146" s="206" t="s">
        <v>789</v>
      </c>
      <c r="F146" s="207" t="s">
        <v>790</v>
      </c>
      <c r="G146" s="208" t="s">
        <v>150</v>
      </c>
      <c r="H146" s="209">
        <v>18</v>
      </c>
      <c r="I146" s="210"/>
      <c r="J146" s="211">
        <f>ROUND(I146*H146,2)</f>
        <v>0</v>
      </c>
      <c r="K146" s="207" t="s">
        <v>253</v>
      </c>
      <c r="L146" s="45"/>
      <c r="M146" s="212" t="s">
        <v>19</v>
      </c>
      <c r="N146" s="213" t="s">
        <v>44</v>
      </c>
      <c r="O146" s="85"/>
      <c r="P146" s="214">
        <f>O146*H146</f>
        <v>0</v>
      </c>
      <c r="Q146" s="214">
        <v>0.00133</v>
      </c>
      <c r="R146" s="214">
        <f>Q146*H146</f>
        <v>0.023939999999999999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233</v>
      </c>
      <c r="AT146" s="216" t="s">
        <v>137</v>
      </c>
      <c r="AU146" s="216" t="s">
        <v>83</v>
      </c>
      <c r="AY146" s="18" t="s">
        <v>134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233</v>
      </c>
      <c r="BM146" s="216" t="s">
        <v>791</v>
      </c>
    </row>
    <row r="147" s="2" customFormat="1">
      <c r="A147" s="39"/>
      <c r="B147" s="40"/>
      <c r="C147" s="41"/>
      <c r="D147" s="218" t="s">
        <v>144</v>
      </c>
      <c r="E147" s="41"/>
      <c r="F147" s="219" t="s">
        <v>790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144</v>
      </c>
      <c r="AU147" s="18" t="s">
        <v>83</v>
      </c>
    </row>
    <row r="148" s="2" customFormat="1">
      <c r="A148" s="39"/>
      <c r="B148" s="40"/>
      <c r="C148" s="41"/>
      <c r="D148" s="223" t="s">
        <v>146</v>
      </c>
      <c r="E148" s="41"/>
      <c r="F148" s="224" t="s">
        <v>792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83</v>
      </c>
    </row>
    <row r="149" s="13" customFormat="1">
      <c r="A149" s="13"/>
      <c r="B149" s="225"/>
      <c r="C149" s="226"/>
      <c r="D149" s="218" t="s">
        <v>165</v>
      </c>
      <c r="E149" s="227" t="s">
        <v>19</v>
      </c>
      <c r="F149" s="228" t="s">
        <v>793</v>
      </c>
      <c r="G149" s="226"/>
      <c r="H149" s="229">
        <v>9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165</v>
      </c>
      <c r="AU149" s="235" t="s">
        <v>83</v>
      </c>
      <c r="AV149" s="13" t="s">
        <v>83</v>
      </c>
      <c r="AW149" s="13" t="s">
        <v>32</v>
      </c>
      <c r="AX149" s="13" t="s">
        <v>73</v>
      </c>
      <c r="AY149" s="235" t="s">
        <v>134</v>
      </c>
    </row>
    <row r="150" s="13" customFormat="1">
      <c r="A150" s="13"/>
      <c r="B150" s="225"/>
      <c r="C150" s="226"/>
      <c r="D150" s="218" t="s">
        <v>165</v>
      </c>
      <c r="E150" s="227" t="s">
        <v>19</v>
      </c>
      <c r="F150" s="228" t="s">
        <v>793</v>
      </c>
      <c r="G150" s="226"/>
      <c r="H150" s="229">
        <v>9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165</v>
      </c>
      <c r="AU150" s="235" t="s">
        <v>83</v>
      </c>
      <c r="AV150" s="13" t="s">
        <v>83</v>
      </c>
      <c r="AW150" s="13" t="s">
        <v>32</v>
      </c>
      <c r="AX150" s="13" t="s">
        <v>73</v>
      </c>
      <c r="AY150" s="235" t="s">
        <v>134</v>
      </c>
    </row>
    <row r="151" s="14" customFormat="1">
      <c r="A151" s="14"/>
      <c r="B151" s="251"/>
      <c r="C151" s="252"/>
      <c r="D151" s="218" t="s">
        <v>165</v>
      </c>
      <c r="E151" s="253" t="s">
        <v>19</v>
      </c>
      <c r="F151" s="254" t="s">
        <v>733</v>
      </c>
      <c r="G151" s="252"/>
      <c r="H151" s="255">
        <v>18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165</v>
      </c>
      <c r="AU151" s="261" t="s">
        <v>83</v>
      </c>
      <c r="AV151" s="14" t="s">
        <v>142</v>
      </c>
      <c r="AW151" s="14" t="s">
        <v>32</v>
      </c>
      <c r="AX151" s="14" t="s">
        <v>81</v>
      </c>
      <c r="AY151" s="261" t="s">
        <v>134</v>
      </c>
    </row>
    <row r="152" s="2" customFormat="1" ht="16.5" customHeight="1">
      <c r="A152" s="39"/>
      <c r="B152" s="40"/>
      <c r="C152" s="205" t="s">
        <v>237</v>
      </c>
      <c r="D152" s="205" t="s">
        <v>137</v>
      </c>
      <c r="E152" s="206" t="s">
        <v>794</v>
      </c>
      <c r="F152" s="207" t="s">
        <v>795</v>
      </c>
      <c r="G152" s="208" t="s">
        <v>451</v>
      </c>
      <c r="H152" s="209">
        <v>4</v>
      </c>
      <c r="I152" s="210"/>
      <c r="J152" s="211">
        <f>ROUND(I152*H152,2)</f>
        <v>0</v>
      </c>
      <c r="K152" s="207" t="s">
        <v>253</v>
      </c>
      <c r="L152" s="45"/>
      <c r="M152" s="212" t="s">
        <v>19</v>
      </c>
      <c r="N152" s="213" t="s">
        <v>44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233</v>
      </c>
      <c r="AT152" s="216" t="s">
        <v>137</v>
      </c>
      <c r="AU152" s="216" t="s">
        <v>83</v>
      </c>
      <c r="AY152" s="18" t="s">
        <v>134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81</v>
      </c>
      <c r="BK152" s="217">
        <f>ROUND(I152*H152,2)</f>
        <v>0</v>
      </c>
      <c r="BL152" s="18" t="s">
        <v>233</v>
      </c>
      <c r="BM152" s="216" t="s">
        <v>796</v>
      </c>
    </row>
    <row r="153" s="2" customFormat="1">
      <c r="A153" s="39"/>
      <c r="B153" s="40"/>
      <c r="C153" s="41"/>
      <c r="D153" s="218" t="s">
        <v>144</v>
      </c>
      <c r="E153" s="41"/>
      <c r="F153" s="219" t="s">
        <v>795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144</v>
      </c>
      <c r="AU153" s="18" t="s">
        <v>83</v>
      </c>
    </row>
    <row r="154" s="2" customFormat="1">
      <c r="A154" s="39"/>
      <c r="B154" s="40"/>
      <c r="C154" s="41"/>
      <c r="D154" s="223" t="s">
        <v>146</v>
      </c>
      <c r="E154" s="41"/>
      <c r="F154" s="224" t="s">
        <v>797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83</v>
      </c>
    </row>
    <row r="155" s="2" customFormat="1" ht="24.15" customHeight="1">
      <c r="A155" s="39"/>
      <c r="B155" s="40"/>
      <c r="C155" s="205" t="s">
        <v>244</v>
      </c>
      <c r="D155" s="205" t="s">
        <v>137</v>
      </c>
      <c r="E155" s="206" t="s">
        <v>798</v>
      </c>
      <c r="F155" s="207" t="s">
        <v>799</v>
      </c>
      <c r="G155" s="208" t="s">
        <v>451</v>
      </c>
      <c r="H155" s="209">
        <v>4</v>
      </c>
      <c r="I155" s="210"/>
      <c r="J155" s="211">
        <f>ROUND(I155*H155,2)</f>
        <v>0</v>
      </c>
      <c r="K155" s="207" t="s">
        <v>253</v>
      </c>
      <c r="L155" s="45"/>
      <c r="M155" s="212" t="s">
        <v>19</v>
      </c>
      <c r="N155" s="213" t="s">
        <v>44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233</v>
      </c>
      <c r="AT155" s="216" t="s">
        <v>137</v>
      </c>
      <c r="AU155" s="216" t="s">
        <v>83</v>
      </c>
      <c r="AY155" s="18" t="s">
        <v>134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81</v>
      </c>
      <c r="BK155" s="217">
        <f>ROUND(I155*H155,2)</f>
        <v>0</v>
      </c>
      <c r="BL155" s="18" t="s">
        <v>233</v>
      </c>
      <c r="BM155" s="216" t="s">
        <v>800</v>
      </c>
    </row>
    <row r="156" s="2" customFormat="1">
      <c r="A156" s="39"/>
      <c r="B156" s="40"/>
      <c r="C156" s="41"/>
      <c r="D156" s="218" t="s">
        <v>144</v>
      </c>
      <c r="E156" s="41"/>
      <c r="F156" s="219" t="s">
        <v>799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144</v>
      </c>
      <c r="AU156" s="18" t="s">
        <v>83</v>
      </c>
    </row>
    <row r="157" s="2" customFormat="1">
      <c r="A157" s="39"/>
      <c r="B157" s="40"/>
      <c r="C157" s="41"/>
      <c r="D157" s="223" t="s">
        <v>146</v>
      </c>
      <c r="E157" s="41"/>
      <c r="F157" s="224" t="s">
        <v>801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83</v>
      </c>
    </row>
    <row r="158" s="2" customFormat="1" ht="24.15" customHeight="1">
      <c r="A158" s="39"/>
      <c r="B158" s="40"/>
      <c r="C158" s="205" t="s">
        <v>258</v>
      </c>
      <c r="D158" s="205" t="s">
        <v>137</v>
      </c>
      <c r="E158" s="206" t="s">
        <v>802</v>
      </c>
      <c r="F158" s="207" t="s">
        <v>803</v>
      </c>
      <c r="G158" s="208" t="s">
        <v>240</v>
      </c>
      <c r="H158" s="209">
        <v>22</v>
      </c>
      <c r="I158" s="210"/>
      <c r="J158" s="211">
        <f>ROUND(I158*H158,2)</f>
        <v>0</v>
      </c>
      <c r="K158" s="207" t="s">
        <v>253</v>
      </c>
      <c r="L158" s="45"/>
      <c r="M158" s="212" t="s">
        <v>19</v>
      </c>
      <c r="N158" s="213" t="s">
        <v>44</v>
      </c>
      <c r="O158" s="85"/>
      <c r="P158" s="214">
        <f>O158*H158</f>
        <v>0</v>
      </c>
      <c r="Q158" s="214">
        <v>5.0000000000000002E-05</v>
      </c>
      <c r="R158" s="214">
        <f>Q158*H158</f>
        <v>0.0011000000000000001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233</v>
      </c>
      <c r="AT158" s="216" t="s">
        <v>137</v>
      </c>
      <c r="AU158" s="216" t="s">
        <v>83</v>
      </c>
      <c r="AY158" s="18" t="s">
        <v>134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81</v>
      </c>
      <c r="BK158" s="217">
        <f>ROUND(I158*H158,2)</f>
        <v>0</v>
      </c>
      <c r="BL158" s="18" t="s">
        <v>233</v>
      </c>
      <c r="BM158" s="216" t="s">
        <v>804</v>
      </c>
    </row>
    <row r="159" s="2" customFormat="1">
      <c r="A159" s="39"/>
      <c r="B159" s="40"/>
      <c r="C159" s="41"/>
      <c r="D159" s="218" t="s">
        <v>144</v>
      </c>
      <c r="E159" s="41"/>
      <c r="F159" s="219" t="s">
        <v>803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144</v>
      </c>
      <c r="AU159" s="18" t="s">
        <v>83</v>
      </c>
    </row>
    <row r="160" s="2" customFormat="1">
      <c r="A160" s="39"/>
      <c r="B160" s="40"/>
      <c r="C160" s="41"/>
      <c r="D160" s="223" t="s">
        <v>146</v>
      </c>
      <c r="E160" s="41"/>
      <c r="F160" s="224" t="s">
        <v>805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146</v>
      </c>
      <c r="AU160" s="18" t="s">
        <v>83</v>
      </c>
    </row>
    <row r="161" s="2" customFormat="1" ht="33" customHeight="1">
      <c r="A161" s="39"/>
      <c r="B161" s="40"/>
      <c r="C161" s="205" t="s">
        <v>264</v>
      </c>
      <c r="D161" s="205" t="s">
        <v>137</v>
      </c>
      <c r="E161" s="206" t="s">
        <v>806</v>
      </c>
      <c r="F161" s="207" t="s">
        <v>807</v>
      </c>
      <c r="G161" s="208" t="s">
        <v>240</v>
      </c>
      <c r="H161" s="209">
        <v>9</v>
      </c>
      <c r="I161" s="210"/>
      <c r="J161" s="211">
        <f>ROUND(I161*H161,2)</f>
        <v>0</v>
      </c>
      <c r="K161" s="207" t="s">
        <v>253</v>
      </c>
      <c r="L161" s="45"/>
      <c r="M161" s="212" t="s">
        <v>19</v>
      </c>
      <c r="N161" s="213" t="s">
        <v>44</v>
      </c>
      <c r="O161" s="85"/>
      <c r="P161" s="214">
        <f>O161*H161</f>
        <v>0</v>
      </c>
      <c r="Q161" s="214">
        <v>6.9999999999999994E-05</v>
      </c>
      <c r="R161" s="214">
        <f>Q161*H161</f>
        <v>0.00062999999999999992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233</v>
      </c>
      <c r="AT161" s="216" t="s">
        <v>137</v>
      </c>
      <c r="AU161" s="216" t="s">
        <v>83</v>
      </c>
      <c r="AY161" s="18" t="s">
        <v>134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81</v>
      </c>
      <c r="BK161" s="217">
        <f>ROUND(I161*H161,2)</f>
        <v>0</v>
      </c>
      <c r="BL161" s="18" t="s">
        <v>233</v>
      </c>
      <c r="BM161" s="216" t="s">
        <v>808</v>
      </c>
    </row>
    <row r="162" s="2" customFormat="1">
      <c r="A162" s="39"/>
      <c r="B162" s="40"/>
      <c r="C162" s="41"/>
      <c r="D162" s="218" t="s">
        <v>144</v>
      </c>
      <c r="E162" s="41"/>
      <c r="F162" s="219" t="s">
        <v>807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144</v>
      </c>
      <c r="AU162" s="18" t="s">
        <v>83</v>
      </c>
    </row>
    <row r="163" s="2" customFormat="1">
      <c r="A163" s="39"/>
      <c r="B163" s="40"/>
      <c r="C163" s="41"/>
      <c r="D163" s="223" t="s">
        <v>146</v>
      </c>
      <c r="E163" s="41"/>
      <c r="F163" s="224" t="s">
        <v>809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146</v>
      </c>
      <c r="AU163" s="18" t="s">
        <v>83</v>
      </c>
    </row>
    <row r="164" s="2" customFormat="1" ht="33" customHeight="1">
      <c r="A164" s="39"/>
      <c r="B164" s="40"/>
      <c r="C164" s="205" t="s">
        <v>7</v>
      </c>
      <c r="D164" s="205" t="s">
        <v>137</v>
      </c>
      <c r="E164" s="206" t="s">
        <v>810</v>
      </c>
      <c r="F164" s="207" t="s">
        <v>811</v>
      </c>
      <c r="G164" s="208" t="s">
        <v>240</v>
      </c>
      <c r="H164" s="209">
        <v>22</v>
      </c>
      <c r="I164" s="210"/>
      <c r="J164" s="211">
        <f>ROUND(I164*H164,2)</f>
        <v>0</v>
      </c>
      <c r="K164" s="207" t="s">
        <v>253</v>
      </c>
      <c r="L164" s="45"/>
      <c r="M164" s="212" t="s">
        <v>19</v>
      </c>
      <c r="N164" s="213" t="s">
        <v>44</v>
      </c>
      <c r="O164" s="85"/>
      <c r="P164" s="214">
        <f>O164*H164</f>
        <v>0</v>
      </c>
      <c r="Q164" s="214">
        <v>0.00012</v>
      </c>
      <c r="R164" s="214">
        <f>Q164*H164</f>
        <v>0.00264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233</v>
      </c>
      <c r="AT164" s="216" t="s">
        <v>137</v>
      </c>
      <c r="AU164" s="216" t="s">
        <v>83</v>
      </c>
      <c r="AY164" s="18" t="s">
        <v>134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81</v>
      </c>
      <c r="BK164" s="217">
        <f>ROUND(I164*H164,2)</f>
        <v>0</v>
      </c>
      <c r="BL164" s="18" t="s">
        <v>233</v>
      </c>
      <c r="BM164" s="216" t="s">
        <v>812</v>
      </c>
    </row>
    <row r="165" s="2" customFormat="1">
      <c r="A165" s="39"/>
      <c r="B165" s="40"/>
      <c r="C165" s="41"/>
      <c r="D165" s="218" t="s">
        <v>144</v>
      </c>
      <c r="E165" s="41"/>
      <c r="F165" s="219" t="s">
        <v>811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144</v>
      </c>
      <c r="AU165" s="18" t="s">
        <v>83</v>
      </c>
    </row>
    <row r="166" s="2" customFormat="1">
      <c r="A166" s="39"/>
      <c r="B166" s="40"/>
      <c r="C166" s="41"/>
      <c r="D166" s="223" t="s">
        <v>146</v>
      </c>
      <c r="E166" s="41"/>
      <c r="F166" s="224" t="s">
        <v>813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146</v>
      </c>
      <c r="AU166" s="18" t="s">
        <v>83</v>
      </c>
    </row>
    <row r="167" s="2" customFormat="1" ht="33" customHeight="1">
      <c r="A167" s="39"/>
      <c r="B167" s="40"/>
      <c r="C167" s="205" t="s">
        <v>275</v>
      </c>
      <c r="D167" s="205" t="s">
        <v>137</v>
      </c>
      <c r="E167" s="206" t="s">
        <v>814</v>
      </c>
      <c r="F167" s="207" t="s">
        <v>815</v>
      </c>
      <c r="G167" s="208" t="s">
        <v>240</v>
      </c>
      <c r="H167" s="209">
        <v>9</v>
      </c>
      <c r="I167" s="210"/>
      <c r="J167" s="211">
        <f>ROUND(I167*H167,2)</f>
        <v>0</v>
      </c>
      <c r="K167" s="207" t="s">
        <v>253</v>
      </c>
      <c r="L167" s="45"/>
      <c r="M167" s="212" t="s">
        <v>19</v>
      </c>
      <c r="N167" s="213" t="s">
        <v>44</v>
      </c>
      <c r="O167" s="85"/>
      <c r="P167" s="214">
        <f>O167*H167</f>
        <v>0</v>
      </c>
      <c r="Q167" s="214">
        <v>0.00016000000000000001</v>
      </c>
      <c r="R167" s="214">
        <f>Q167*H167</f>
        <v>0.0014400000000000001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233</v>
      </c>
      <c r="AT167" s="216" t="s">
        <v>137</v>
      </c>
      <c r="AU167" s="216" t="s">
        <v>83</v>
      </c>
      <c r="AY167" s="18" t="s">
        <v>134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81</v>
      </c>
      <c r="BK167" s="217">
        <f>ROUND(I167*H167,2)</f>
        <v>0</v>
      </c>
      <c r="BL167" s="18" t="s">
        <v>233</v>
      </c>
      <c r="BM167" s="216" t="s">
        <v>816</v>
      </c>
    </row>
    <row r="168" s="2" customFormat="1">
      <c r="A168" s="39"/>
      <c r="B168" s="40"/>
      <c r="C168" s="41"/>
      <c r="D168" s="218" t="s">
        <v>144</v>
      </c>
      <c r="E168" s="41"/>
      <c r="F168" s="219" t="s">
        <v>815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144</v>
      </c>
      <c r="AU168" s="18" t="s">
        <v>83</v>
      </c>
    </row>
    <row r="169" s="2" customFormat="1">
      <c r="A169" s="39"/>
      <c r="B169" s="40"/>
      <c r="C169" s="41"/>
      <c r="D169" s="223" t="s">
        <v>146</v>
      </c>
      <c r="E169" s="41"/>
      <c r="F169" s="224" t="s">
        <v>817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146</v>
      </c>
      <c r="AU169" s="18" t="s">
        <v>83</v>
      </c>
    </row>
    <row r="170" s="2" customFormat="1" ht="16.5" customHeight="1">
      <c r="A170" s="39"/>
      <c r="B170" s="40"/>
      <c r="C170" s="205" t="s">
        <v>282</v>
      </c>
      <c r="D170" s="205" t="s">
        <v>137</v>
      </c>
      <c r="E170" s="206" t="s">
        <v>818</v>
      </c>
      <c r="F170" s="207" t="s">
        <v>819</v>
      </c>
      <c r="G170" s="208" t="s">
        <v>240</v>
      </c>
      <c r="H170" s="209">
        <v>18</v>
      </c>
      <c r="I170" s="210"/>
      <c r="J170" s="211">
        <f>ROUND(I170*H170,2)</f>
        <v>0</v>
      </c>
      <c r="K170" s="207" t="s">
        <v>253</v>
      </c>
      <c r="L170" s="45"/>
      <c r="M170" s="212" t="s">
        <v>19</v>
      </c>
      <c r="N170" s="213" t="s">
        <v>44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0.00023000000000000001</v>
      </c>
      <c r="T170" s="215">
        <f>S170*H170</f>
        <v>0.0041400000000000005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233</v>
      </c>
      <c r="AT170" s="216" t="s">
        <v>137</v>
      </c>
      <c r="AU170" s="216" t="s">
        <v>83</v>
      </c>
      <c r="AY170" s="18" t="s">
        <v>134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81</v>
      </c>
      <c r="BK170" s="217">
        <f>ROUND(I170*H170,2)</f>
        <v>0</v>
      </c>
      <c r="BL170" s="18" t="s">
        <v>233</v>
      </c>
      <c r="BM170" s="216" t="s">
        <v>820</v>
      </c>
    </row>
    <row r="171" s="2" customFormat="1">
      <c r="A171" s="39"/>
      <c r="B171" s="40"/>
      <c r="C171" s="41"/>
      <c r="D171" s="218" t="s">
        <v>144</v>
      </c>
      <c r="E171" s="41"/>
      <c r="F171" s="219" t="s">
        <v>819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144</v>
      </c>
      <c r="AU171" s="18" t="s">
        <v>83</v>
      </c>
    </row>
    <row r="172" s="2" customFormat="1">
      <c r="A172" s="39"/>
      <c r="B172" s="40"/>
      <c r="C172" s="41"/>
      <c r="D172" s="223" t="s">
        <v>146</v>
      </c>
      <c r="E172" s="41"/>
      <c r="F172" s="224" t="s">
        <v>821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146</v>
      </c>
      <c r="AU172" s="18" t="s">
        <v>83</v>
      </c>
    </row>
    <row r="173" s="13" customFormat="1">
      <c r="A173" s="13"/>
      <c r="B173" s="225"/>
      <c r="C173" s="226"/>
      <c r="D173" s="218" t="s">
        <v>165</v>
      </c>
      <c r="E173" s="227" t="s">
        <v>19</v>
      </c>
      <c r="F173" s="228" t="s">
        <v>200</v>
      </c>
      <c r="G173" s="226"/>
      <c r="H173" s="229">
        <v>10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165</v>
      </c>
      <c r="AU173" s="235" t="s">
        <v>83</v>
      </c>
      <c r="AV173" s="13" t="s">
        <v>83</v>
      </c>
      <c r="AW173" s="13" t="s">
        <v>32</v>
      </c>
      <c r="AX173" s="13" t="s">
        <v>73</v>
      </c>
      <c r="AY173" s="235" t="s">
        <v>134</v>
      </c>
    </row>
    <row r="174" s="13" customFormat="1">
      <c r="A174" s="13"/>
      <c r="B174" s="225"/>
      <c r="C174" s="226"/>
      <c r="D174" s="218" t="s">
        <v>165</v>
      </c>
      <c r="E174" s="227" t="s">
        <v>19</v>
      </c>
      <c r="F174" s="228" t="s">
        <v>188</v>
      </c>
      <c r="G174" s="226"/>
      <c r="H174" s="229">
        <v>8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165</v>
      </c>
      <c r="AU174" s="235" t="s">
        <v>83</v>
      </c>
      <c r="AV174" s="13" t="s">
        <v>83</v>
      </c>
      <c r="AW174" s="13" t="s">
        <v>32</v>
      </c>
      <c r="AX174" s="13" t="s">
        <v>73</v>
      </c>
      <c r="AY174" s="235" t="s">
        <v>134</v>
      </c>
    </row>
    <row r="175" s="14" customFormat="1">
      <c r="A175" s="14"/>
      <c r="B175" s="251"/>
      <c r="C175" s="252"/>
      <c r="D175" s="218" t="s">
        <v>165</v>
      </c>
      <c r="E175" s="253" t="s">
        <v>19</v>
      </c>
      <c r="F175" s="254" t="s">
        <v>733</v>
      </c>
      <c r="G175" s="252"/>
      <c r="H175" s="255">
        <v>18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165</v>
      </c>
      <c r="AU175" s="261" t="s">
        <v>83</v>
      </c>
      <c r="AV175" s="14" t="s">
        <v>142</v>
      </c>
      <c r="AW175" s="14" t="s">
        <v>32</v>
      </c>
      <c r="AX175" s="14" t="s">
        <v>81</v>
      </c>
      <c r="AY175" s="261" t="s">
        <v>134</v>
      </c>
    </row>
    <row r="176" s="2" customFormat="1" ht="16.5" customHeight="1">
      <c r="A176" s="39"/>
      <c r="B176" s="40"/>
      <c r="C176" s="205" t="s">
        <v>287</v>
      </c>
      <c r="D176" s="205" t="s">
        <v>137</v>
      </c>
      <c r="E176" s="206" t="s">
        <v>822</v>
      </c>
      <c r="F176" s="207" t="s">
        <v>823</v>
      </c>
      <c r="G176" s="208" t="s">
        <v>240</v>
      </c>
      <c r="H176" s="209">
        <v>8</v>
      </c>
      <c r="I176" s="210"/>
      <c r="J176" s="211">
        <f>ROUND(I176*H176,2)</f>
        <v>0</v>
      </c>
      <c r="K176" s="207" t="s">
        <v>253</v>
      </c>
      <c r="L176" s="45"/>
      <c r="M176" s="212" t="s">
        <v>19</v>
      </c>
      <c r="N176" s="213" t="s">
        <v>44</v>
      </c>
      <c r="O176" s="85"/>
      <c r="P176" s="214">
        <f>O176*H176</f>
        <v>0</v>
      </c>
      <c r="Q176" s="214">
        <v>0.00019000000000000001</v>
      </c>
      <c r="R176" s="214">
        <f>Q176*H176</f>
        <v>0.0015200000000000001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233</v>
      </c>
      <c r="AT176" s="216" t="s">
        <v>137</v>
      </c>
      <c r="AU176" s="216" t="s">
        <v>83</v>
      </c>
      <c r="AY176" s="18" t="s">
        <v>134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81</v>
      </c>
      <c r="BK176" s="217">
        <f>ROUND(I176*H176,2)</f>
        <v>0</v>
      </c>
      <c r="BL176" s="18" t="s">
        <v>233</v>
      </c>
      <c r="BM176" s="216" t="s">
        <v>824</v>
      </c>
    </row>
    <row r="177" s="2" customFormat="1">
      <c r="A177" s="39"/>
      <c r="B177" s="40"/>
      <c r="C177" s="41"/>
      <c r="D177" s="218" t="s">
        <v>144</v>
      </c>
      <c r="E177" s="41"/>
      <c r="F177" s="219" t="s">
        <v>823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144</v>
      </c>
      <c r="AU177" s="18" t="s">
        <v>83</v>
      </c>
    </row>
    <row r="178" s="2" customFormat="1">
      <c r="A178" s="39"/>
      <c r="B178" s="40"/>
      <c r="C178" s="41"/>
      <c r="D178" s="223" t="s">
        <v>146</v>
      </c>
      <c r="E178" s="41"/>
      <c r="F178" s="224" t="s">
        <v>825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146</v>
      </c>
      <c r="AU178" s="18" t="s">
        <v>83</v>
      </c>
    </row>
    <row r="179" s="2" customFormat="1" ht="16.5" customHeight="1">
      <c r="A179" s="39"/>
      <c r="B179" s="40"/>
      <c r="C179" s="205" t="s">
        <v>293</v>
      </c>
      <c r="D179" s="205" t="s">
        <v>137</v>
      </c>
      <c r="E179" s="206" t="s">
        <v>826</v>
      </c>
      <c r="F179" s="207" t="s">
        <v>827</v>
      </c>
      <c r="G179" s="208" t="s">
        <v>240</v>
      </c>
      <c r="H179" s="209">
        <v>12</v>
      </c>
      <c r="I179" s="210"/>
      <c r="J179" s="211">
        <f>ROUND(I179*H179,2)</f>
        <v>0</v>
      </c>
      <c r="K179" s="207" t="s">
        <v>253</v>
      </c>
      <c r="L179" s="45"/>
      <c r="M179" s="212" t="s">
        <v>19</v>
      </c>
      <c r="N179" s="213" t="s">
        <v>44</v>
      </c>
      <c r="O179" s="85"/>
      <c r="P179" s="214">
        <f>O179*H179</f>
        <v>0</v>
      </c>
      <c r="Q179" s="214">
        <v>0.00025000000000000001</v>
      </c>
      <c r="R179" s="214">
        <f>Q179*H179</f>
        <v>0.0030000000000000001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233</v>
      </c>
      <c r="AT179" s="216" t="s">
        <v>137</v>
      </c>
      <c r="AU179" s="216" t="s">
        <v>83</v>
      </c>
      <c r="AY179" s="18" t="s">
        <v>134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81</v>
      </c>
      <c r="BK179" s="217">
        <f>ROUND(I179*H179,2)</f>
        <v>0</v>
      </c>
      <c r="BL179" s="18" t="s">
        <v>233</v>
      </c>
      <c r="BM179" s="216" t="s">
        <v>828</v>
      </c>
    </row>
    <row r="180" s="2" customFormat="1">
      <c r="A180" s="39"/>
      <c r="B180" s="40"/>
      <c r="C180" s="41"/>
      <c r="D180" s="218" t="s">
        <v>144</v>
      </c>
      <c r="E180" s="41"/>
      <c r="F180" s="219" t="s">
        <v>827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144</v>
      </c>
      <c r="AU180" s="18" t="s">
        <v>83</v>
      </c>
    </row>
    <row r="181" s="2" customFormat="1">
      <c r="A181" s="39"/>
      <c r="B181" s="40"/>
      <c r="C181" s="41"/>
      <c r="D181" s="223" t="s">
        <v>146</v>
      </c>
      <c r="E181" s="41"/>
      <c r="F181" s="224" t="s">
        <v>829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146</v>
      </c>
      <c r="AU181" s="18" t="s">
        <v>83</v>
      </c>
    </row>
    <row r="182" s="2" customFormat="1" ht="16.5" customHeight="1">
      <c r="A182" s="39"/>
      <c r="B182" s="40"/>
      <c r="C182" s="205" t="s">
        <v>299</v>
      </c>
      <c r="D182" s="205" t="s">
        <v>137</v>
      </c>
      <c r="E182" s="206" t="s">
        <v>830</v>
      </c>
      <c r="F182" s="207" t="s">
        <v>831</v>
      </c>
      <c r="G182" s="208" t="s">
        <v>150</v>
      </c>
      <c r="H182" s="209">
        <v>16</v>
      </c>
      <c r="I182" s="210"/>
      <c r="J182" s="211">
        <f>ROUND(I182*H182,2)</f>
        <v>0</v>
      </c>
      <c r="K182" s="207" t="s">
        <v>253</v>
      </c>
      <c r="L182" s="45"/>
      <c r="M182" s="212" t="s">
        <v>19</v>
      </c>
      <c r="N182" s="213" t="s">
        <v>44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233</v>
      </c>
      <c r="AT182" s="216" t="s">
        <v>137</v>
      </c>
      <c r="AU182" s="216" t="s">
        <v>83</v>
      </c>
      <c r="AY182" s="18" t="s">
        <v>134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81</v>
      </c>
      <c r="BK182" s="217">
        <f>ROUND(I182*H182,2)</f>
        <v>0</v>
      </c>
      <c r="BL182" s="18" t="s">
        <v>233</v>
      </c>
      <c r="BM182" s="216" t="s">
        <v>832</v>
      </c>
    </row>
    <row r="183" s="2" customFormat="1">
      <c r="A183" s="39"/>
      <c r="B183" s="40"/>
      <c r="C183" s="41"/>
      <c r="D183" s="218" t="s">
        <v>144</v>
      </c>
      <c r="E183" s="41"/>
      <c r="F183" s="219" t="s">
        <v>831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144</v>
      </c>
      <c r="AU183" s="18" t="s">
        <v>83</v>
      </c>
    </row>
    <row r="184" s="2" customFormat="1">
      <c r="A184" s="39"/>
      <c r="B184" s="40"/>
      <c r="C184" s="41"/>
      <c r="D184" s="223" t="s">
        <v>146</v>
      </c>
      <c r="E184" s="41"/>
      <c r="F184" s="224" t="s">
        <v>833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146</v>
      </c>
      <c r="AU184" s="18" t="s">
        <v>83</v>
      </c>
    </row>
    <row r="185" s="2" customFormat="1" ht="21.75" customHeight="1">
      <c r="A185" s="39"/>
      <c r="B185" s="40"/>
      <c r="C185" s="205" t="s">
        <v>307</v>
      </c>
      <c r="D185" s="205" t="s">
        <v>137</v>
      </c>
      <c r="E185" s="206" t="s">
        <v>834</v>
      </c>
      <c r="F185" s="207" t="s">
        <v>835</v>
      </c>
      <c r="G185" s="208" t="s">
        <v>150</v>
      </c>
      <c r="H185" s="209">
        <v>4</v>
      </c>
      <c r="I185" s="210"/>
      <c r="J185" s="211">
        <f>ROUND(I185*H185,2)</f>
        <v>0</v>
      </c>
      <c r="K185" s="207" t="s">
        <v>253</v>
      </c>
      <c r="L185" s="45"/>
      <c r="M185" s="212" t="s">
        <v>19</v>
      </c>
      <c r="N185" s="213" t="s">
        <v>44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233</v>
      </c>
      <c r="AT185" s="216" t="s">
        <v>137</v>
      </c>
      <c r="AU185" s="216" t="s">
        <v>83</v>
      </c>
      <c r="AY185" s="18" t="s">
        <v>134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81</v>
      </c>
      <c r="BK185" s="217">
        <f>ROUND(I185*H185,2)</f>
        <v>0</v>
      </c>
      <c r="BL185" s="18" t="s">
        <v>233</v>
      </c>
      <c r="BM185" s="216" t="s">
        <v>836</v>
      </c>
    </row>
    <row r="186" s="2" customFormat="1">
      <c r="A186" s="39"/>
      <c r="B186" s="40"/>
      <c r="C186" s="41"/>
      <c r="D186" s="218" t="s">
        <v>144</v>
      </c>
      <c r="E186" s="41"/>
      <c r="F186" s="219" t="s">
        <v>835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144</v>
      </c>
      <c r="AU186" s="18" t="s">
        <v>83</v>
      </c>
    </row>
    <row r="187" s="2" customFormat="1">
      <c r="A187" s="39"/>
      <c r="B187" s="40"/>
      <c r="C187" s="41"/>
      <c r="D187" s="223" t="s">
        <v>146</v>
      </c>
      <c r="E187" s="41"/>
      <c r="F187" s="224" t="s">
        <v>837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146</v>
      </c>
      <c r="AU187" s="18" t="s">
        <v>83</v>
      </c>
    </row>
    <row r="188" s="2" customFormat="1" ht="16.5" customHeight="1">
      <c r="A188" s="39"/>
      <c r="B188" s="40"/>
      <c r="C188" s="205" t="s">
        <v>313</v>
      </c>
      <c r="D188" s="205" t="s">
        <v>137</v>
      </c>
      <c r="E188" s="206" t="s">
        <v>838</v>
      </c>
      <c r="F188" s="207" t="s">
        <v>839</v>
      </c>
      <c r="G188" s="208" t="s">
        <v>150</v>
      </c>
      <c r="H188" s="209">
        <v>12</v>
      </c>
      <c r="I188" s="210"/>
      <c r="J188" s="211">
        <f>ROUND(I188*H188,2)</f>
        <v>0</v>
      </c>
      <c r="K188" s="207" t="s">
        <v>253</v>
      </c>
      <c r="L188" s="45"/>
      <c r="M188" s="212" t="s">
        <v>19</v>
      </c>
      <c r="N188" s="213" t="s">
        <v>44</v>
      </c>
      <c r="O188" s="85"/>
      <c r="P188" s="214">
        <f>O188*H188</f>
        <v>0</v>
      </c>
      <c r="Q188" s="214">
        <v>0.00012999999999999999</v>
      </c>
      <c r="R188" s="214">
        <f>Q188*H188</f>
        <v>0.0015599999999999998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233</v>
      </c>
      <c r="AT188" s="216" t="s">
        <v>137</v>
      </c>
      <c r="AU188" s="216" t="s">
        <v>83</v>
      </c>
      <c r="AY188" s="18" t="s">
        <v>134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81</v>
      </c>
      <c r="BK188" s="217">
        <f>ROUND(I188*H188,2)</f>
        <v>0</v>
      </c>
      <c r="BL188" s="18" t="s">
        <v>233</v>
      </c>
      <c r="BM188" s="216" t="s">
        <v>840</v>
      </c>
    </row>
    <row r="189" s="2" customFormat="1">
      <c r="A189" s="39"/>
      <c r="B189" s="40"/>
      <c r="C189" s="41"/>
      <c r="D189" s="218" t="s">
        <v>144</v>
      </c>
      <c r="E189" s="41"/>
      <c r="F189" s="219" t="s">
        <v>839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144</v>
      </c>
      <c r="AU189" s="18" t="s">
        <v>83</v>
      </c>
    </row>
    <row r="190" s="2" customFormat="1">
      <c r="A190" s="39"/>
      <c r="B190" s="40"/>
      <c r="C190" s="41"/>
      <c r="D190" s="223" t="s">
        <v>146</v>
      </c>
      <c r="E190" s="41"/>
      <c r="F190" s="224" t="s">
        <v>841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146</v>
      </c>
      <c r="AU190" s="18" t="s">
        <v>83</v>
      </c>
    </row>
    <row r="191" s="2" customFormat="1" ht="16.5" customHeight="1">
      <c r="A191" s="39"/>
      <c r="B191" s="40"/>
      <c r="C191" s="205" t="s">
        <v>318</v>
      </c>
      <c r="D191" s="205" t="s">
        <v>137</v>
      </c>
      <c r="E191" s="206" t="s">
        <v>842</v>
      </c>
      <c r="F191" s="207" t="s">
        <v>843</v>
      </c>
      <c r="G191" s="208" t="s">
        <v>150</v>
      </c>
      <c r="H191" s="209">
        <v>2</v>
      </c>
      <c r="I191" s="210"/>
      <c r="J191" s="211">
        <f>ROUND(I191*H191,2)</f>
        <v>0</v>
      </c>
      <c r="K191" s="207" t="s">
        <v>253</v>
      </c>
      <c r="L191" s="45"/>
      <c r="M191" s="212" t="s">
        <v>19</v>
      </c>
      <c r="N191" s="213" t="s">
        <v>44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0.00068999999999999997</v>
      </c>
      <c r="T191" s="215">
        <f>S191*H191</f>
        <v>0.0013799999999999999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233</v>
      </c>
      <c r="AT191" s="216" t="s">
        <v>137</v>
      </c>
      <c r="AU191" s="216" t="s">
        <v>83</v>
      </c>
      <c r="AY191" s="18" t="s">
        <v>134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81</v>
      </c>
      <c r="BK191" s="217">
        <f>ROUND(I191*H191,2)</f>
        <v>0</v>
      </c>
      <c r="BL191" s="18" t="s">
        <v>233</v>
      </c>
      <c r="BM191" s="216" t="s">
        <v>844</v>
      </c>
    </row>
    <row r="192" s="2" customFormat="1">
      <c r="A192" s="39"/>
      <c r="B192" s="40"/>
      <c r="C192" s="41"/>
      <c r="D192" s="218" t="s">
        <v>144</v>
      </c>
      <c r="E192" s="41"/>
      <c r="F192" s="219" t="s">
        <v>843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144</v>
      </c>
      <c r="AU192" s="18" t="s">
        <v>83</v>
      </c>
    </row>
    <row r="193" s="2" customFormat="1">
      <c r="A193" s="39"/>
      <c r="B193" s="40"/>
      <c r="C193" s="41"/>
      <c r="D193" s="223" t="s">
        <v>146</v>
      </c>
      <c r="E193" s="41"/>
      <c r="F193" s="224" t="s">
        <v>845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146</v>
      </c>
      <c r="AU193" s="18" t="s">
        <v>83</v>
      </c>
    </row>
    <row r="194" s="2" customFormat="1" ht="16.5" customHeight="1">
      <c r="A194" s="39"/>
      <c r="B194" s="40"/>
      <c r="C194" s="205" t="s">
        <v>324</v>
      </c>
      <c r="D194" s="205" t="s">
        <v>137</v>
      </c>
      <c r="E194" s="206" t="s">
        <v>846</v>
      </c>
      <c r="F194" s="207" t="s">
        <v>847</v>
      </c>
      <c r="G194" s="208" t="s">
        <v>150</v>
      </c>
      <c r="H194" s="209">
        <v>4</v>
      </c>
      <c r="I194" s="210"/>
      <c r="J194" s="211">
        <f>ROUND(I194*H194,2)</f>
        <v>0</v>
      </c>
      <c r="K194" s="207" t="s">
        <v>253</v>
      </c>
      <c r="L194" s="45"/>
      <c r="M194" s="212" t="s">
        <v>19</v>
      </c>
      <c r="N194" s="213" t="s">
        <v>44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0.00052999999999999998</v>
      </c>
      <c r="T194" s="215">
        <f>S194*H194</f>
        <v>0.0021199999999999999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233</v>
      </c>
      <c r="AT194" s="216" t="s">
        <v>137</v>
      </c>
      <c r="AU194" s="216" t="s">
        <v>83</v>
      </c>
      <c r="AY194" s="18" t="s">
        <v>134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81</v>
      </c>
      <c r="BK194" s="217">
        <f>ROUND(I194*H194,2)</f>
        <v>0</v>
      </c>
      <c r="BL194" s="18" t="s">
        <v>233</v>
      </c>
      <c r="BM194" s="216" t="s">
        <v>848</v>
      </c>
    </row>
    <row r="195" s="2" customFormat="1">
      <c r="A195" s="39"/>
      <c r="B195" s="40"/>
      <c r="C195" s="41"/>
      <c r="D195" s="218" t="s">
        <v>144</v>
      </c>
      <c r="E195" s="41"/>
      <c r="F195" s="219" t="s">
        <v>847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144</v>
      </c>
      <c r="AU195" s="18" t="s">
        <v>83</v>
      </c>
    </row>
    <row r="196" s="2" customFormat="1">
      <c r="A196" s="39"/>
      <c r="B196" s="40"/>
      <c r="C196" s="41"/>
      <c r="D196" s="223" t="s">
        <v>146</v>
      </c>
      <c r="E196" s="41"/>
      <c r="F196" s="224" t="s">
        <v>849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146</v>
      </c>
      <c r="AU196" s="18" t="s">
        <v>83</v>
      </c>
    </row>
    <row r="197" s="2" customFormat="1" ht="16.5" customHeight="1">
      <c r="A197" s="39"/>
      <c r="B197" s="40"/>
      <c r="C197" s="205" t="s">
        <v>330</v>
      </c>
      <c r="D197" s="205" t="s">
        <v>137</v>
      </c>
      <c r="E197" s="206" t="s">
        <v>850</v>
      </c>
      <c r="F197" s="207" t="s">
        <v>851</v>
      </c>
      <c r="G197" s="208" t="s">
        <v>150</v>
      </c>
      <c r="H197" s="209">
        <v>6</v>
      </c>
      <c r="I197" s="210"/>
      <c r="J197" s="211">
        <f>ROUND(I197*H197,2)</f>
        <v>0</v>
      </c>
      <c r="K197" s="207" t="s">
        <v>253</v>
      </c>
      <c r="L197" s="45"/>
      <c r="M197" s="212" t="s">
        <v>19</v>
      </c>
      <c r="N197" s="213" t="s">
        <v>44</v>
      </c>
      <c r="O197" s="85"/>
      <c r="P197" s="214">
        <f>O197*H197</f>
        <v>0</v>
      </c>
      <c r="Q197" s="214">
        <v>0.00021000000000000001</v>
      </c>
      <c r="R197" s="214">
        <f>Q197*H197</f>
        <v>0.0012600000000000001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233</v>
      </c>
      <c r="AT197" s="216" t="s">
        <v>137</v>
      </c>
      <c r="AU197" s="216" t="s">
        <v>83</v>
      </c>
      <c r="AY197" s="18" t="s">
        <v>134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81</v>
      </c>
      <c r="BK197" s="217">
        <f>ROUND(I197*H197,2)</f>
        <v>0</v>
      </c>
      <c r="BL197" s="18" t="s">
        <v>233</v>
      </c>
      <c r="BM197" s="216" t="s">
        <v>852</v>
      </c>
    </row>
    <row r="198" s="2" customFormat="1">
      <c r="A198" s="39"/>
      <c r="B198" s="40"/>
      <c r="C198" s="41"/>
      <c r="D198" s="218" t="s">
        <v>144</v>
      </c>
      <c r="E198" s="41"/>
      <c r="F198" s="219" t="s">
        <v>851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144</v>
      </c>
      <c r="AU198" s="18" t="s">
        <v>83</v>
      </c>
    </row>
    <row r="199" s="2" customFormat="1">
      <c r="A199" s="39"/>
      <c r="B199" s="40"/>
      <c r="C199" s="41"/>
      <c r="D199" s="223" t="s">
        <v>146</v>
      </c>
      <c r="E199" s="41"/>
      <c r="F199" s="224" t="s">
        <v>853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146</v>
      </c>
      <c r="AU199" s="18" t="s">
        <v>83</v>
      </c>
    </row>
    <row r="200" s="2" customFormat="1" ht="16.5" customHeight="1">
      <c r="A200" s="39"/>
      <c r="B200" s="40"/>
      <c r="C200" s="205" t="s">
        <v>338</v>
      </c>
      <c r="D200" s="205" t="s">
        <v>137</v>
      </c>
      <c r="E200" s="206" t="s">
        <v>854</v>
      </c>
      <c r="F200" s="207" t="s">
        <v>855</v>
      </c>
      <c r="G200" s="208" t="s">
        <v>150</v>
      </c>
      <c r="H200" s="209">
        <v>4</v>
      </c>
      <c r="I200" s="210"/>
      <c r="J200" s="211">
        <f>ROUND(I200*H200,2)</f>
        <v>0</v>
      </c>
      <c r="K200" s="207" t="s">
        <v>253</v>
      </c>
      <c r="L200" s="45"/>
      <c r="M200" s="212" t="s">
        <v>19</v>
      </c>
      <c r="N200" s="213" t="s">
        <v>44</v>
      </c>
      <c r="O200" s="85"/>
      <c r="P200" s="214">
        <f>O200*H200</f>
        <v>0</v>
      </c>
      <c r="Q200" s="214">
        <v>0.00034000000000000002</v>
      </c>
      <c r="R200" s="214">
        <f>Q200*H200</f>
        <v>0.0013600000000000001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233</v>
      </c>
      <c r="AT200" s="216" t="s">
        <v>137</v>
      </c>
      <c r="AU200" s="216" t="s">
        <v>83</v>
      </c>
      <c r="AY200" s="18" t="s">
        <v>134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81</v>
      </c>
      <c r="BK200" s="217">
        <f>ROUND(I200*H200,2)</f>
        <v>0</v>
      </c>
      <c r="BL200" s="18" t="s">
        <v>233</v>
      </c>
      <c r="BM200" s="216" t="s">
        <v>856</v>
      </c>
    </row>
    <row r="201" s="2" customFormat="1">
      <c r="A201" s="39"/>
      <c r="B201" s="40"/>
      <c r="C201" s="41"/>
      <c r="D201" s="218" t="s">
        <v>144</v>
      </c>
      <c r="E201" s="41"/>
      <c r="F201" s="219" t="s">
        <v>855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144</v>
      </c>
      <c r="AU201" s="18" t="s">
        <v>83</v>
      </c>
    </row>
    <row r="202" s="2" customFormat="1">
      <c r="A202" s="39"/>
      <c r="B202" s="40"/>
      <c r="C202" s="41"/>
      <c r="D202" s="223" t="s">
        <v>146</v>
      </c>
      <c r="E202" s="41"/>
      <c r="F202" s="224" t="s">
        <v>857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146</v>
      </c>
      <c r="AU202" s="18" t="s">
        <v>83</v>
      </c>
    </row>
    <row r="203" s="2" customFormat="1" ht="21.75" customHeight="1">
      <c r="A203" s="39"/>
      <c r="B203" s="40"/>
      <c r="C203" s="205" t="s">
        <v>348</v>
      </c>
      <c r="D203" s="205" t="s">
        <v>137</v>
      </c>
      <c r="E203" s="206" t="s">
        <v>858</v>
      </c>
      <c r="F203" s="207" t="s">
        <v>859</v>
      </c>
      <c r="G203" s="208" t="s">
        <v>240</v>
      </c>
      <c r="H203" s="209">
        <v>62</v>
      </c>
      <c r="I203" s="210"/>
      <c r="J203" s="211">
        <f>ROUND(I203*H203,2)</f>
        <v>0</v>
      </c>
      <c r="K203" s="207" t="s">
        <v>253</v>
      </c>
      <c r="L203" s="45"/>
      <c r="M203" s="212" t="s">
        <v>19</v>
      </c>
      <c r="N203" s="213" t="s">
        <v>44</v>
      </c>
      <c r="O203" s="85"/>
      <c r="P203" s="214">
        <f>O203*H203</f>
        <v>0</v>
      </c>
      <c r="Q203" s="214">
        <v>1.0000000000000001E-05</v>
      </c>
      <c r="R203" s="214">
        <f>Q203*H203</f>
        <v>0.00062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233</v>
      </c>
      <c r="AT203" s="216" t="s">
        <v>137</v>
      </c>
      <c r="AU203" s="216" t="s">
        <v>83</v>
      </c>
      <c r="AY203" s="18" t="s">
        <v>134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81</v>
      </c>
      <c r="BK203" s="217">
        <f>ROUND(I203*H203,2)</f>
        <v>0</v>
      </c>
      <c r="BL203" s="18" t="s">
        <v>233</v>
      </c>
      <c r="BM203" s="216" t="s">
        <v>860</v>
      </c>
    </row>
    <row r="204" s="2" customFormat="1">
      <c r="A204" s="39"/>
      <c r="B204" s="40"/>
      <c r="C204" s="41"/>
      <c r="D204" s="218" t="s">
        <v>144</v>
      </c>
      <c r="E204" s="41"/>
      <c r="F204" s="219" t="s">
        <v>859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144</v>
      </c>
      <c r="AU204" s="18" t="s">
        <v>83</v>
      </c>
    </row>
    <row r="205" s="2" customFormat="1">
      <c r="A205" s="39"/>
      <c r="B205" s="40"/>
      <c r="C205" s="41"/>
      <c r="D205" s="223" t="s">
        <v>146</v>
      </c>
      <c r="E205" s="41"/>
      <c r="F205" s="224" t="s">
        <v>861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146</v>
      </c>
      <c r="AU205" s="18" t="s">
        <v>83</v>
      </c>
    </row>
    <row r="206" s="13" customFormat="1">
      <c r="A206" s="13"/>
      <c r="B206" s="225"/>
      <c r="C206" s="226"/>
      <c r="D206" s="218" t="s">
        <v>165</v>
      </c>
      <c r="E206" s="227" t="s">
        <v>19</v>
      </c>
      <c r="F206" s="228" t="s">
        <v>412</v>
      </c>
      <c r="G206" s="226"/>
      <c r="H206" s="229">
        <v>44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165</v>
      </c>
      <c r="AU206" s="235" t="s">
        <v>83</v>
      </c>
      <c r="AV206" s="13" t="s">
        <v>83</v>
      </c>
      <c r="AW206" s="13" t="s">
        <v>32</v>
      </c>
      <c r="AX206" s="13" t="s">
        <v>73</v>
      </c>
      <c r="AY206" s="235" t="s">
        <v>134</v>
      </c>
    </row>
    <row r="207" s="13" customFormat="1">
      <c r="A207" s="13"/>
      <c r="B207" s="225"/>
      <c r="C207" s="226"/>
      <c r="D207" s="218" t="s">
        <v>165</v>
      </c>
      <c r="E207" s="227" t="s">
        <v>19</v>
      </c>
      <c r="F207" s="228" t="s">
        <v>244</v>
      </c>
      <c r="G207" s="226"/>
      <c r="H207" s="229">
        <v>18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165</v>
      </c>
      <c r="AU207" s="235" t="s">
        <v>83</v>
      </c>
      <c r="AV207" s="13" t="s">
        <v>83</v>
      </c>
      <c r="AW207" s="13" t="s">
        <v>32</v>
      </c>
      <c r="AX207" s="13" t="s">
        <v>73</v>
      </c>
      <c r="AY207" s="235" t="s">
        <v>134</v>
      </c>
    </row>
    <row r="208" s="14" customFormat="1">
      <c r="A208" s="14"/>
      <c r="B208" s="251"/>
      <c r="C208" s="252"/>
      <c r="D208" s="218" t="s">
        <v>165</v>
      </c>
      <c r="E208" s="253" t="s">
        <v>19</v>
      </c>
      <c r="F208" s="254" t="s">
        <v>733</v>
      </c>
      <c r="G208" s="252"/>
      <c r="H208" s="255">
        <v>62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165</v>
      </c>
      <c r="AU208" s="261" t="s">
        <v>83</v>
      </c>
      <c r="AV208" s="14" t="s">
        <v>142</v>
      </c>
      <c r="AW208" s="14" t="s">
        <v>32</v>
      </c>
      <c r="AX208" s="14" t="s">
        <v>81</v>
      </c>
      <c r="AY208" s="261" t="s">
        <v>134</v>
      </c>
    </row>
    <row r="209" s="2" customFormat="1" ht="24.15" customHeight="1">
      <c r="A209" s="39"/>
      <c r="B209" s="40"/>
      <c r="C209" s="205" t="s">
        <v>354</v>
      </c>
      <c r="D209" s="205" t="s">
        <v>137</v>
      </c>
      <c r="E209" s="206" t="s">
        <v>862</v>
      </c>
      <c r="F209" s="207" t="s">
        <v>863</v>
      </c>
      <c r="G209" s="208" t="s">
        <v>240</v>
      </c>
      <c r="H209" s="209">
        <v>62</v>
      </c>
      <c r="I209" s="210"/>
      <c r="J209" s="211">
        <f>ROUND(I209*H209,2)</f>
        <v>0</v>
      </c>
      <c r="K209" s="207" t="s">
        <v>253</v>
      </c>
      <c r="L209" s="45"/>
      <c r="M209" s="212" t="s">
        <v>19</v>
      </c>
      <c r="N209" s="213" t="s">
        <v>44</v>
      </c>
      <c r="O209" s="85"/>
      <c r="P209" s="214">
        <f>O209*H209</f>
        <v>0</v>
      </c>
      <c r="Q209" s="214">
        <v>2.0000000000000002E-05</v>
      </c>
      <c r="R209" s="214">
        <f>Q209*H209</f>
        <v>0.00124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233</v>
      </c>
      <c r="AT209" s="216" t="s">
        <v>137</v>
      </c>
      <c r="AU209" s="216" t="s">
        <v>83</v>
      </c>
      <c r="AY209" s="18" t="s">
        <v>134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81</v>
      </c>
      <c r="BK209" s="217">
        <f>ROUND(I209*H209,2)</f>
        <v>0</v>
      </c>
      <c r="BL209" s="18" t="s">
        <v>233</v>
      </c>
      <c r="BM209" s="216" t="s">
        <v>864</v>
      </c>
    </row>
    <row r="210" s="2" customFormat="1">
      <c r="A210" s="39"/>
      <c r="B210" s="40"/>
      <c r="C210" s="41"/>
      <c r="D210" s="218" t="s">
        <v>144</v>
      </c>
      <c r="E210" s="41"/>
      <c r="F210" s="219" t="s">
        <v>863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144</v>
      </c>
      <c r="AU210" s="18" t="s">
        <v>83</v>
      </c>
    </row>
    <row r="211" s="2" customFormat="1">
      <c r="A211" s="39"/>
      <c r="B211" s="40"/>
      <c r="C211" s="41"/>
      <c r="D211" s="223" t="s">
        <v>146</v>
      </c>
      <c r="E211" s="41"/>
      <c r="F211" s="224" t="s">
        <v>865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146</v>
      </c>
      <c r="AU211" s="18" t="s">
        <v>83</v>
      </c>
    </row>
    <row r="212" s="13" customFormat="1">
      <c r="A212" s="13"/>
      <c r="B212" s="225"/>
      <c r="C212" s="226"/>
      <c r="D212" s="218" t="s">
        <v>165</v>
      </c>
      <c r="E212" s="227" t="s">
        <v>19</v>
      </c>
      <c r="F212" s="228" t="s">
        <v>412</v>
      </c>
      <c r="G212" s="226"/>
      <c r="H212" s="229">
        <v>44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165</v>
      </c>
      <c r="AU212" s="235" t="s">
        <v>83</v>
      </c>
      <c r="AV212" s="13" t="s">
        <v>83</v>
      </c>
      <c r="AW212" s="13" t="s">
        <v>32</v>
      </c>
      <c r="AX212" s="13" t="s">
        <v>73</v>
      </c>
      <c r="AY212" s="235" t="s">
        <v>134</v>
      </c>
    </row>
    <row r="213" s="13" customFormat="1">
      <c r="A213" s="13"/>
      <c r="B213" s="225"/>
      <c r="C213" s="226"/>
      <c r="D213" s="218" t="s">
        <v>165</v>
      </c>
      <c r="E213" s="227" t="s">
        <v>19</v>
      </c>
      <c r="F213" s="228" t="s">
        <v>244</v>
      </c>
      <c r="G213" s="226"/>
      <c r="H213" s="229">
        <v>18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165</v>
      </c>
      <c r="AU213" s="235" t="s">
        <v>83</v>
      </c>
      <c r="AV213" s="13" t="s">
        <v>83</v>
      </c>
      <c r="AW213" s="13" t="s">
        <v>32</v>
      </c>
      <c r="AX213" s="13" t="s">
        <v>73</v>
      </c>
      <c r="AY213" s="235" t="s">
        <v>134</v>
      </c>
    </row>
    <row r="214" s="14" customFormat="1">
      <c r="A214" s="14"/>
      <c r="B214" s="251"/>
      <c r="C214" s="252"/>
      <c r="D214" s="218" t="s">
        <v>165</v>
      </c>
      <c r="E214" s="253" t="s">
        <v>19</v>
      </c>
      <c r="F214" s="254" t="s">
        <v>733</v>
      </c>
      <c r="G214" s="252"/>
      <c r="H214" s="255">
        <v>62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165</v>
      </c>
      <c r="AU214" s="261" t="s">
        <v>83</v>
      </c>
      <c r="AV214" s="14" t="s">
        <v>142</v>
      </c>
      <c r="AW214" s="14" t="s">
        <v>32</v>
      </c>
      <c r="AX214" s="14" t="s">
        <v>81</v>
      </c>
      <c r="AY214" s="261" t="s">
        <v>134</v>
      </c>
    </row>
    <row r="215" s="2" customFormat="1" ht="24.15" customHeight="1">
      <c r="A215" s="39"/>
      <c r="B215" s="40"/>
      <c r="C215" s="205" t="s">
        <v>359</v>
      </c>
      <c r="D215" s="205" t="s">
        <v>137</v>
      </c>
      <c r="E215" s="206" t="s">
        <v>866</v>
      </c>
      <c r="F215" s="207" t="s">
        <v>867</v>
      </c>
      <c r="G215" s="208" t="s">
        <v>156</v>
      </c>
      <c r="H215" s="209">
        <v>0.070999999999999994</v>
      </c>
      <c r="I215" s="210"/>
      <c r="J215" s="211">
        <f>ROUND(I215*H215,2)</f>
        <v>0</v>
      </c>
      <c r="K215" s="207" t="s">
        <v>253</v>
      </c>
      <c r="L215" s="45"/>
      <c r="M215" s="212" t="s">
        <v>19</v>
      </c>
      <c r="N215" s="213" t="s">
        <v>44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233</v>
      </c>
      <c r="AT215" s="216" t="s">
        <v>137</v>
      </c>
      <c r="AU215" s="216" t="s">
        <v>83</v>
      </c>
      <c r="AY215" s="18" t="s">
        <v>134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81</v>
      </c>
      <c r="BK215" s="217">
        <f>ROUND(I215*H215,2)</f>
        <v>0</v>
      </c>
      <c r="BL215" s="18" t="s">
        <v>233</v>
      </c>
      <c r="BM215" s="216" t="s">
        <v>868</v>
      </c>
    </row>
    <row r="216" s="2" customFormat="1">
      <c r="A216" s="39"/>
      <c r="B216" s="40"/>
      <c r="C216" s="41"/>
      <c r="D216" s="218" t="s">
        <v>144</v>
      </c>
      <c r="E216" s="41"/>
      <c r="F216" s="219" t="s">
        <v>867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144</v>
      </c>
      <c r="AU216" s="18" t="s">
        <v>83</v>
      </c>
    </row>
    <row r="217" s="2" customFormat="1">
      <c r="A217" s="39"/>
      <c r="B217" s="40"/>
      <c r="C217" s="41"/>
      <c r="D217" s="223" t="s">
        <v>146</v>
      </c>
      <c r="E217" s="41"/>
      <c r="F217" s="224" t="s">
        <v>869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146</v>
      </c>
      <c r="AU217" s="18" t="s">
        <v>83</v>
      </c>
    </row>
    <row r="218" s="12" customFormat="1" ht="22.8" customHeight="1">
      <c r="A218" s="12"/>
      <c r="B218" s="189"/>
      <c r="C218" s="190"/>
      <c r="D218" s="191" t="s">
        <v>72</v>
      </c>
      <c r="E218" s="203" t="s">
        <v>870</v>
      </c>
      <c r="F218" s="203" t="s">
        <v>871</v>
      </c>
      <c r="G218" s="190"/>
      <c r="H218" s="190"/>
      <c r="I218" s="193"/>
      <c r="J218" s="204">
        <f>BK218</f>
        <v>0</v>
      </c>
      <c r="K218" s="190"/>
      <c r="L218" s="195"/>
      <c r="M218" s="196"/>
      <c r="N218" s="197"/>
      <c r="O218" s="197"/>
      <c r="P218" s="198">
        <f>SUM(P219:P263)</f>
        <v>0</v>
      </c>
      <c r="Q218" s="197"/>
      <c r="R218" s="198">
        <f>SUM(R219:R263)</f>
        <v>0.081059999999999993</v>
      </c>
      <c r="S218" s="197"/>
      <c r="T218" s="199">
        <f>SUM(T219:T263)</f>
        <v>0.061329999999999996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0" t="s">
        <v>83</v>
      </c>
      <c r="AT218" s="201" t="s">
        <v>72</v>
      </c>
      <c r="AU218" s="201" t="s">
        <v>81</v>
      </c>
      <c r="AY218" s="200" t="s">
        <v>134</v>
      </c>
      <c r="BK218" s="202">
        <f>SUM(BK219:BK263)</f>
        <v>0</v>
      </c>
    </row>
    <row r="219" s="2" customFormat="1" ht="16.5" customHeight="1">
      <c r="A219" s="39"/>
      <c r="B219" s="40"/>
      <c r="C219" s="205" t="s">
        <v>364</v>
      </c>
      <c r="D219" s="205" t="s">
        <v>137</v>
      </c>
      <c r="E219" s="206" t="s">
        <v>872</v>
      </c>
      <c r="F219" s="207" t="s">
        <v>873</v>
      </c>
      <c r="G219" s="208" t="s">
        <v>451</v>
      </c>
      <c r="H219" s="209">
        <v>1</v>
      </c>
      <c r="I219" s="210"/>
      <c r="J219" s="211">
        <f>ROUND(I219*H219,2)</f>
        <v>0</v>
      </c>
      <c r="K219" s="207" t="s">
        <v>253</v>
      </c>
      <c r="L219" s="45"/>
      <c r="M219" s="212" t="s">
        <v>19</v>
      </c>
      <c r="N219" s="213" t="s">
        <v>44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0.019460000000000002</v>
      </c>
      <c r="T219" s="215">
        <f>S219*H219</f>
        <v>0.019460000000000002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233</v>
      </c>
      <c r="AT219" s="216" t="s">
        <v>137</v>
      </c>
      <c r="AU219" s="216" t="s">
        <v>83</v>
      </c>
      <c r="AY219" s="18" t="s">
        <v>134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81</v>
      </c>
      <c r="BK219" s="217">
        <f>ROUND(I219*H219,2)</f>
        <v>0</v>
      </c>
      <c r="BL219" s="18" t="s">
        <v>233</v>
      </c>
      <c r="BM219" s="216" t="s">
        <v>874</v>
      </c>
    </row>
    <row r="220" s="2" customFormat="1">
      <c r="A220" s="39"/>
      <c r="B220" s="40"/>
      <c r="C220" s="41"/>
      <c r="D220" s="218" t="s">
        <v>144</v>
      </c>
      <c r="E220" s="41"/>
      <c r="F220" s="219" t="s">
        <v>873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144</v>
      </c>
      <c r="AU220" s="18" t="s">
        <v>83</v>
      </c>
    </row>
    <row r="221" s="2" customFormat="1">
      <c r="A221" s="39"/>
      <c r="B221" s="40"/>
      <c r="C221" s="41"/>
      <c r="D221" s="223" t="s">
        <v>146</v>
      </c>
      <c r="E221" s="41"/>
      <c r="F221" s="224" t="s">
        <v>875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146</v>
      </c>
      <c r="AU221" s="18" t="s">
        <v>83</v>
      </c>
    </row>
    <row r="222" s="2" customFormat="1" ht="21.75" customHeight="1">
      <c r="A222" s="39"/>
      <c r="B222" s="40"/>
      <c r="C222" s="205" t="s">
        <v>370</v>
      </c>
      <c r="D222" s="205" t="s">
        <v>137</v>
      </c>
      <c r="E222" s="206" t="s">
        <v>876</v>
      </c>
      <c r="F222" s="207" t="s">
        <v>877</v>
      </c>
      <c r="G222" s="208" t="s">
        <v>451</v>
      </c>
      <c r="H222" s="209">
        <v>4</v>
      </c>
      <c r="I222" s="210"/>
      <c r="J222" s="211">
        <f>ROUND(I222*H222,2)</f>
        <v>0</v>
      </c>
      <c r="K222" s="207" t="s">
        <v>253</v>
      </c>
      <c r="L222" s="45"/>
      <c r="M222" s="212" t="s">
        <v>19</v>
      </c>
      <c r="N222" s="213" t="s">
        <v>44</v>
      </c>
      <c r="O222" s="85"/>
      <c r="P222" s="214">
        <f>O222*H222</f>
        <v>0</v>
      </c>
      <c r="Q222" s="214">
        <v>0.010460000000000001</v>
      </c>
      <c r="R222" s="214">
        <f>Q222*H222</f>
        <v>0.041840000000000002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233</v>
      </c>
      <c r="AT222" s="216" t="s">
        <v>137</v>
      </c>
      <c r="AU222" s="216" t="s">
        <v>83</v>
      </c>
      <c r="AY222" s="18" t="s">
        <v>134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81</v>
      </c>
      <c r="BK222" s="217">
        <f>ROUND(I222*H222,2)</f>
        <v>0</v>
      </c>
      <c r="BL222" s="18" t="s">
        <v>233</v>
      </c>
      <c r="BM222" s="216" t="s">
        <v>878</v>
      </c>
    </row>
    <row r="223" s="2" customFormat="1">
      <c r="A223" s="39"/>
      <c r="B223" s="40"/>
      <c r="C223" s="41"/>
      <c r="D223" s="218" t="s">
        <v>144</v>
      </c>
      <c r="E223" s="41"/>
      <c r="F223" s="219" t="s">
        <v>877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144</v>
      </c>
      <c r="AU223" s="18" t="s">
        <v>83</v>
      </c>
    </row>
    <row r="224" s="2" customFormat="1">
      <c r="A224" s="39"/>
      <c r="B224" s="40"/>
      <c r="C224" s="41"/>
      <c r="D224" s="223" t="s">
        <v>146</v>
      </c>
      <c r="E224" s="41"/>
      <c r="F224" s="224" t="s">
        <v>879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146</v>
      </c>
      <c r="AU224" s="18" t="s">
        <v>83</v>
      </c>
    </row>
    <row r="225" s="2" customFormat="1" ht="24.15" customHeight="1">
      <c r="A225" s="39"/>
      <c r="B225" s="40"/>
      <c r="C225" s="205" t="s">
        <v>376</v>
      </c>
      <c r="D225" s="205" t="s">
        <v>137</v>
      </c>
      <c r="E225" s="206" t="s">
        <v>880</v>
      </c>
      <c r="F225" s="207" t="s">
        <v>881</v>
      </c>
      <c r="G225" s="208" t="s">
        <v>451</v>
      </c>
      <c r="H225" s="209">
        <v>4</v>
      </c>
      <c r="I225" s="210"/>
      <c r="J225" s="211">
        <f>ROUND(I225*H225,2)</f>
        <v>0</v>
      </c>
      <c r="K225" s="207" t="s">
        <v>253</v>
      </c>
      <c r="L225" s="45"/>
      <c r="M225" s="212" t="s">
        <v>19</v>
      </c>
      <c r="N225" s="213" t="s">
        <v>44</v>
      </c>
      <c r="O225" s="85"/>
      <c r="P225" s="214">
        <f>O225*H225</f>
        <v>0</v>
      </c>
      <c r="Q225" s="214">
        <v>0.0049300000000000004</v>
      </c>
      <c r="R225" s="214">
        <f>Q225*H225</f>
        <v>0.019720000000000001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233</v>
      </c>
      <c r="AT225" s="216" t="s">
        <v>137</v>
      </c>
      <c r="AU225" s="216" t="s">
        <v>83</v>
      </c>
      <c r="AY225" s="18" t="s">
        <v>134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81</v>
      </c>
      <c r="BK225" s="217">
        <f>ROUND(I225*H225,2)</f>
        <v>0</v>
      </c>
      <c r="BL225" s="18" t="s">
        <v>233</v>
      </c>
      <c r="BM225" s="216" t="s">
        <v>882</v>
      </c>
    </row>
    <row r="226" s="2" customFormat="1">
      <c r="A226" s="39"/>
      <c r="B226" s="40"/>
      <c r="C226" s="41"/>
      <c r="D226" s="218" t="s">
        <v>144</v>
      </c>
      <c r="E226" s="41"/>
      <c r="F226" s="219" t="s">
        <v>881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144</v>
      </c>
      <c r="AU226" s="18" t="s">
        <v>83</v>
      </c>
    </row>
    <row r="227" s="2" customFormat="1">
      <c r="A227" s="39"/>
      <c r="B227" s="40"/>
      <c r="C227" s="41"/>
      <c r="D227" s="223" t="s">
        <v>146</v>
      </c>
      <c r="E227" s="41"/>
      <c r="F227" s="224" t="s">
        <v>883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146</v>
      </c>
      <c r="AU227" s="18" t="s">
        <v>83</v>
      </c>
    </row>
    <row r="228" s="2" customFormat="1" ht="16.5" customHeight="1">
      <c r="A228" s="39"/>
      <c r="B228" s="40"/>
      <c r="C228" s="205" t="s">
        <v>384</v>
      </c>
      <c r="D228" s="205" t="s">
        <v>137</v>
      </c>
      <c r="E228" s="206" t="s">
        <v>884</v>
      </c>
      <c r="F228" s="207" t="s">
        <v>885</v>
      </c>
      <c r="G228" s="208" t="s">
        <v>451</v>
      </c>
      <c r="H228" s="209">
        <v>2</v>
      </c>
      <c r="I228" s="210"/>
      <c r="J228" s="211">
        <f>ROUND(I228*H228,2)</f>
        <v>0</v>
      </c>
      <c r="K228" s="207" t="s">
        <v>253</v>
      </c>
      <c r="L228" s="45"/>
      <c r="M228" s="212" t="s">
        <v>19</v>
      </c>
      <c r="N228" s="213" t="s">
        <v>44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0.017299999999999999</v>
      </c>
      <c r="T228" s="215">
        <f>S228*H228</f>
        <v>0.034599999999999999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233</v>
      </c>
      <c r="AT228" s="216" t="s">
        <v>137</v>
      </c>
      <c r="AU228" s="216" t="s">
        <v>83</v>
      </c>
      <c r="AY228" s="18" t="s">
        <v>134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81</v>
      </c>
      <c r="BK228" s="217">
        <f>ROUND(I228*H228,2)</f>
        <v>0</v>
      </c>
      <c r="BL228" s="18" t="s">
        <v>233</v>
      </c>
      <c r="BM228" s="216" t="s">
        <v>886</v>
      </c>
    </row>
    <row r="229" s="2" customFormat="1">
      <c r="A229" s="39"/>
      <c r="B229" s="40"/>
      <c r="C229" s="41"/>
      <c r="D229" s="218" t="s">
        <v>144</v>
      </c>
      <c r="E229" s="41"/>
      <c r="F229" s="219" t="s">
        <v>885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144</v>
      </c>
      <c r="AU229" s="18" t="s">
        <v>83</v>
      </c>
    </row>
    <row r="230" s="2" customFormat="1">
      <c r="A230" s="39"/>
      <c r="B230" s="40"/>
      <c r="C230" s="41"/>
      <c r="D230" s="223" t="s">
        <v>146</v>
      </c>
      <c r="E230" s="41"/>
      <c r="F230" s="224" t="s">
        <v>887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146</v>
      </c>
      <c r="AU230" s="18" t="s">
        <v>83</v>
      </c>
    </row>
    <row r="231" s="2" customFormat="1" ht="16.5" customHeight="1">
      <c r="A231" s="39"/>
      <c r="B231" s="40"/>
      <c r="C231" s="205" t="s">
        <v>391</v>
      </c>
      <c r="D231" s="205" t="s">
        <v>137</v>
      </c>
      <c r="E231" s="206" t="s">
        <v>888</v>
      </c>
      <c r="F231" s="207" t="s">
        <v>889</v>
      </c>
      <c r="G231" s="208" t="s">
        <v>451</v>
      </c>
      <c r="H231" s="209">
        <v>12</v>
      </c>
      <c r="I231" s="210"/>
      <c r="J231" s="211">
        <f>ROUND(I231*H231,2)</f>
        <v>0</v>
      </c>
      <c r="K231" s="207" t="s">
        <v>253</v>
      </c>
      <c r="L231" s="45"/>
      <c r="M231" s="212" t="s">
        <v>19</v>
      </c>
      <c r="N231" s="213" t="s">
        <v>44</v>
      </c>
      <c r="O231" s="85"/>
      <c r="P231" s="214">
        <f>O231*H231</f>
        <v>0</v>
      </c>
      <c r="Q231" s="214">
        <v>0.00024000000000000001</v>
      </c>
      <c r="R231" s="214">
        <f>Q231*H231</f>
        <v>0.0028800000000000002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233</v>
      </c>
      <c r="AT231" s="216" t="s">
        <v>137</v>
      </c>
      <c r="AU231" s="216" t="s">
        <v>83</v>
      </c>
      <c r="AY231" s="18" t="s">
        <v>134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81</v>
      </c>
      <c r="BK231" s="217">
        <f>ROUND(I231*H231,2)</f>
        <v>0</v>
      </c>
      <c r="BL231" s="18" t="s">
        <v>233</v>
      </c>
      <c r="BM231" s="216" t="s">
        <v>890</v>
      </c>
    </row>
    <row r="232" s="2" customFormat="1">
      <c r="A232" s="39"/>
      <c r="B232" s="40"/>
      <c r="C232" s="41"/>
      <c r="D232" s="218" t="s">
        <v>144</v>
      </c>
      <c r="E232" s="41"/>
      <c r="F232" s="219" t="s">
        <v>889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144</v>
      </c>
      <c r="AU232" s="18" t="s">
        <v>83</v>
      </c>
    </row>
    <row r="233" s="2" customFormat="1">
      <c r="A233" s="39"/>
      <c r="B233" s="40"/>
      <c r="C233" s="41"/>
      <c r="D233" s="223" t="s">
        <v>146</v>
      </c>
      <c r="E233" s="41"/>
      <c r="F233" s="224" t="s">
        <v>891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146</v>
      </c>
      <c r="AU233" s="18" t="s">
        <v>83</v>
      </c>
    </row>
    <row r="234" s="2" customFormat="1" ht="16.5" customHeight="1">
      <c r="A234" s="39"/>
      <c r="B234" s="40"/>
      <c r="C234" s="205" t="s">
        <v>396</v>
      </c>
      <c r="D234" s="205" t="s">
        <v>137</v>
      </c>
      <c r="E234" s="206" t="s">
        <v>892</v>
      </c>
      <c r="F234" s="207" t="s">
        <v>893</v>
      </c>
      <c r="G234" s="208" t="s">
        <v>451</v>
      </c>
      <c r="H234" s="209">
        <v>2</v>
      </c>
      <c r="I234" s="210"/>
      <c r="J234" s="211">
        <f>ROUND(I234*H234,2)</f>
        <v>0</v>
      </c>
      <c r="K234" s="207" t="s">
        <v>253</v>
      </c>
      <c r="L234" s="45"/>
      <c r="M234" s="212" t="s">
        <v>19</v>
      </c>
      <c r="N234" s="213" t="s">
        <v>44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0.00156</v>
      </c>
      <c r="T234" s="215">
        <f>S234*H234</f>
        <v>0.0031199999999999999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233</v>
      </c>
      <c r="AT234" s="216" t="s">
        <v>137</v>
      </c>
      <c r="AU234" s="216" t="s">
        <v>83</v>
      </c>
      <c r="AY234" s="18" t="s">
        <v>134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81</v>
      </c>
      <c r="BK234" s="217">
        <f>ROUND(I234*H234,2)</f>
        <v>0</v>
      </c>
      <c r="BL234" s="18" t="s">
        <v>233</v>
      </c>
      <c r="BM234" s="216" t="s">
        <v>894</v>
      </c>
    </row>
    <row r="235" s="2" customFormat="1">
      <c r="A235" s="39"/>
      <c r="B235" s="40"/>
      <c r="C235" s="41"/>
      <c r="D235" s="218" t="s">
        <v>144</v>
      </c>
      <c r="E235" s="41"/>
      <c r="F235" s="219" t="s">
        <v>893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144</v>
      </c>
      <c r="AU235" s="18" t="s">
        <v>83</v>
      </c>
    </row>
    <row r="236" s="2" customFormat="1">
      <c r="A236" s="39"/>
      <c r="B236" s="40"/>
      <c r="C236" s="41"/>
      <c r="D236" s="223" t="s">
        <v>146</v>
      </c>
      <c r="E236" s="41"/>
      <c r="F236" s="224" t="s">
        <v>895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146</v>
      </c>
      <c r="AU236" s="18" t="s">
        <v>83</v>
      </c>
    </row>
    <row r="237" s="2" customFormat="1" ht="16.5" customHeight="1">
      <c r="A237" s="39"/>
      <c r="B237" s="40"/>
      <c r="C237" s="205" t="s">
        <v>402</v>
      </c>
      <c r="D237" s="205" t="s">
        <v>137</v>
      </c>
      <c r="E237" s="206" t="s">
        <v>896</v>
      </c>
      <c r="F237" s="207" t="s">
        <v>897</v>
      </c>
      <c r="G237" s="208" t="s">
        <v>451</v>
      </c>
      <c r="H237" s="209">
        <v>1</v>
      </c>
      <c r="I237" s="210"/>
      <c r="J237" s="211">
        <f>ROUND(I237*H237,2)</f>
        <v>0</v>
      </c>
      <c r="K237" s="207" t="s">
        <v>253</v>
      </c>
      <c r="L237" s="45"/>
      <c r="M237" s="212" t="s">
        <v>19</v>
      </c>
      <c r="N237" s="213" t="s">
        <v>44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0.00085999999999999998</v>
      </c>
      <c r="T237" s="215">
        <f>S237*H237</f>
        <v>0.00085999999999999998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233</v>
      </c>
      <c r="AT237" s="216" t="s">
        <v>137</v>
      </c>
      <c r="AU237" s="216" t="s">
        <v>83</v>
      </c>
      <c r="AY237" s="18" t="s">
        <v>134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81</v>
      </c>
      <c r="BK237" s="217">
        <f>ROUND(I237*H237,2)</f>
        <v>0</v>
      </c>
      <c r="BL237" s="18" t="s">
        <v>233</v>
      </c>
      <c r="BM237" s="216" t="s">
        <v>898</v>
      </c>
    </row>
    <row r="238" s="2" customFormat="1">
      <c r="A238" s="39"/>
      <c r="B238" s="40"/>
      <c r="C238" s="41"/>
      <c r="D238" s="218" t="s">
        <v>144</v>
      </c>
      <c r="E238" s="41"/>
      <c r="F238" s="219" t="s">
        <v>897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144</v>
      </c>
      <c r="AU238" s="18" t="s">
        <v>83</v>
      </c>
    </row>
    <row r="239" s="2" customFormat="1">
      <c r="A239" s="39"/>
      <c r="B239" s="40"/>
      <c r="C239" s="41"/>
      <c r="D239" s="223" t="s">
        <v>146</v>
      </c>
      <c r="E239" s="41"/>
      <c r="F239" s="224" t="s">
        <v>899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146</v>
      </c>
      <c r="AU239" s="18" t="s">
        <v>83</v>
      </c>
    </row>
    <row r="240" s="2" customFormat="1" ht="16.5" customHeight="1">
      <c r="A240" s="39"/>
      <c r="B240" s="40"/>
      <c r="C240" s="205" t="s">
        <v>408</v>
      </c>
      <c r="D240" s="205" t="s">
        <v>137</v>
      </c>
      <c r="E240" s="206" t="s">
        <v>900</v>
      </c>
      <c r="F240" s="207" t="s">
        <v>901</v>
      </c>
      <c r="G240" s="208" t="s">
        <v>451</v>
      </c>
      <c r="H240" s="209">
        <v>4</v>
      </c>
      <c r="I240" s="210"/>
      <c r="J240" s="211">
        <f>ROUND(I240*H240,2)</f>
        <v>0</v>
      </c>
      <c r="K240" s="207" t="s">
        <v>253</v>
      </c>
      <c r="L240" s="45"/>
      <c r="M240" s="212" t="s">
        <v>19</v>
      </c>
      <c r="N240" s="213" t="s">
        <v>44</v>
      </c>
      <c r="O240" s="85"/>
      <c r="P240" s="214">
        <f>O240*H240</f>
        <v>0</v>
      </c>
      <c r="Q240" s="214">
        <v>0.0018</v>
      </c>
      <c r="R240" s="214">
        <f>Q240*H240</f>
        <v>0.0071999999999999998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233</v>
      </c>
      <c r="AT240" s="216" t="s">
        <v>137</v>
      </c>
      <c r="AU240" s="216" t="s">
        <v>83</v>
      </c>
      <c r="AY240" s="18" t="s">
        <v>134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81</v>
      </c>
      <c r="BK240" s="217">
        <f>ROUND(I240*H240,2)</f>
        <v>0</v>
      </c>
      <c r="BL240" s="18" t="s">
        <v>233</v>
      </c>
      <c r="BM240" s="216" t="s">
        <v>902</v>
      </c>
    </row>
    <row r="241" s="2" customFormat="1">
      <c r="A241" s="39"/>
      <c r="B241" s="40"/>
      <c r="C241" s="41"/>
      <c r="D241" s="218" t="s">
        <v>144</v>
      </c>
      <c r="E241" s="41"/>
      <c r="F241" s="219" t="s">
        <v>901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144</v>
      </c>
      <c r="AU241" s="18" t="s">
        <v>83</v>
      </c>
    </row>
    <row r="242" s="2" customFormat="1">
      <c r="A242" s="39"/>
      <c r="B242" s="40"/>
      <c r="C242" s="41"/>
      <c r="D242" s="223" t="s">
        <v>146</v>
      </c>
      <c r="E242" s="41"/>
      <c r="F242" s="224" t="s">
        <v>903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146</v>
      </c>
      <c r="AU242" s="18" t="s">
        <v>83</v>
      </c>
    </row>
    <row r="243" s="2" customFormat="1" ht="16.5" customHeight="1">
      <c r="A243" s="39"/>
      <c r="B243" s="40"/>
      <c r="C243" s="205" t="s">
        <v>412</v>
      </c>
      <c r="D243" s="205" t="s">
        <v>137</v>
      </c>
      <c r="E243" s="206" t="s">
        <v>904</v>
      </c>
      <c r="F243" s="207" t="s">
        <v>905</v>
      </c>
      <c r="G243" s="208" t="s">
        <v>451</v>
      </c>
      <c r="H243" s="209">
        <v>4</v>
      </c>
      <c r="I243" s="210"/>
      <c r="J243" s="211">
        <f>ROUND(I243*H243,2)</f>
        <v>0</v>
      </c>
      <c r="K243" s="207" t="s">
        <v>253</v>
      </c>
      <c r="L243" s="45"/>
      <c r="M243" s="212" t="s">
        <v>19</v>
      </c>
      <c r="N243" s="213" t="s">
        <v>44</v>
      </c>
      <c r="O243" s="85"/>
      <c r="P243" s="214">
        <f>O243*H243</f>
        <v>0</v>
      </c>
      <c r="Q243" s="214">
        <v>0.0018</v>
      </c>
      <c r="R243" s="214">
        <f>Q243*H243</f>
        <v>0.0071999999999999998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233</v>
      </c>
      <c r="AT243" s="216" t="s">
        <v>137</v>
      </c>
      <c r="AU243" s="216" t="s">
        <v>83</v>
      </c>
      <c r="AY243" s="18" t="s">
        <v>134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81</v>
      </c>
      <c r="BK243" s="217">
        <f>ROUND(I243*H243,2)</f>
        <v>0</v>
      </c>
      <c r="BL243" s="18" t="s">
        <v>233</v>
      </c>
      <c r="BM243" s="216" t="s">
        <v>906</v>
      </c>
    </row>
    <row r="244" s="2" customFormat="1">
      <c r="A244" s="39"/>
      <c r="B244" s="40"/>
      <c r="C244" s="41"/>
      <c r="D244" s="218" t="s">
        <v>144</v>
      </c>
      <c r="E244" s="41"/>
      <c r="F244" s="219" t="s">
        <v>905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144</v>
      </c>
      <c r="AU244" s="18" t="s">
        <v>83</v>
      </c>
    </row>
    <row r="245" s="2" customFormat="1">
      <c r="A245" s="39"/>
      <c r="B245" s="40"/>
      <c r="C245" s="41"/>
      <c r="D245" s="223" t="s">
        <v>146</v>
      </c>
      <c r="E245" s="41"/>
      <c r="F245" s="224" t="s">
        <v>907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146</v>
      </c>
      <c r="AU245" s="18" t="s">
        <v>83</v>
      </c>
    </row>
    <row r="246" s="2" customFormat="1" ht="16.5" customHeight="1">
      <c r="A246" s="39"/>
      <c r="B246" s="40"/>
      <c r="C246" s="205" t="s">
        <v>416</v>
      </c>
      <c r="D246" s="205" t="s">
        <v>137</v>
      </c>
      <c r="E246" s="206" t="s">
        <v>908</v>
      </c>
      <c r="F246" s="207" t="s">
        <v>909</v>
      </c>
      <c r="G246" s="208" t="s">
        <v>150</v>
      </c>
      <c r="H246" s="209">
        <v>1</v>
      </c>
      <c r="I246" s="210"/>
      <c r="J246" s="211">
        <f>ROUND(I246*H246,2)</f>
        <v>0</v>
      </c>
      <c r="K246" s="207" t="s">
        <v>253</v>
      </c>
      <c r="L246" s="45"/>
      <c r="M246" s="212" t="s">
        <v>19</v>
      </c>
      <c r="N246" s="213" t="s">
        <v>44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0.00084999999999999995</v>
      </c>
      <c r="T246" s="215">
        <f>S246*H246</f>
        <v>0.00084999999999999995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233</v>
      </c>
      <c r="AT246" s="216" t="s">
        <v>137</v>
      </c>
      <c r="AU246" s="216" t="s">
        <v>83</v>
      </c>
      <c r="AY246" s="18" t="s">
        <v>134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81</v>
      </c>
      <c r="BK246" s="217">
        <f>ROUND(I246*H246,2)</f>
        <v>0</v>
      </c>
      <c r="BL246" s="18" t="s">
        <v>233</v>
      </c>
      <c r="BM246" s="216" t="s">
        <v>910</v>
      </c>
    </row>
    <row r="247" s="2" customFormat="1">
      <c r="A247" s="39"/>
      <c r="B247" s="40"/>
      <c r="C247" s="41"/>
      <c r="D247" s="218" t="s">
        <v>144</v>
      </c>
      <c r="E247" s="41"/>
      <c r="F247" s="219" t="s">
        <v>909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144</v>
      </c>
      <c r="AU247" s="18" t="s">
        <v>83</v>
      </c>
    </row>
    <row r="248" s="2" customFormat="1">
      <c r="A248" s="39"/>
      <c r="B248" s="40"/>
      <c r="C248" s="41"/>
      <c r="D248" s="223" t="s">
        <v>146</v>
      </c>
      <c r="E248" s="41"/>
      <c r="F248" s="224" t="s">
        <v>911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146</v>
      </c>
      <c r="AU248" s="18" t="s">
        <v>83</v>
      </c>
    </row>
    <row r="249" s="2" customFormat="1" ht="16.5" customHeight="1">
      <c r="A249" s="39"/>
      <c r="B249" s="40"/>
      <c r="C249" s="205" t="s">
        <v>420</v>
      </c>
      <c r="D249" s="205" t="s">
        <v>137</v>
      </c>
      <c r="E249" s="206" t="s">
        <v>912</v>
      </c>
      <c r="F249" s="207" t="s">
        <v>913</v>
      </c>
      <c r="G249" s="208" t="s">
        <v>150</v>
      </c>
      <c r="H249" s="209">
        <v>2</v>
      </c>
      <c r="I249" s="210"/>
      <c r="J249" s="211">
        <f>ROUND(I249*H249,2)</f>
        <v>0</v>
      </c>
      <c r="K249" s="207" t="s">
        <v>253</v>
      </c>
      <c r="L249" s="45"/>
      <c r="M249" s="212" t="s">
        <v>19</v>
      </c>
      <c r="N249" s="213" t="s">
        <v>44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0.00122</v>
      </c>
      <c r="T249" s="215">
        <f>S249*H249</f>
        <v>0.0024399999999999999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233</v>
      </c>
      <c r="AT249" s="216" t="s">
        <v>137</v>
      </c>
      <c r="AU249" s="216" t="s">
        <v>83</v>
      </c>
      <c r="AY249" s="18" t="s">
        <v>134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81</v>
      </c>
      <c r="BK249" s="217">
        <f>ROUND(I249*H249,2)</f>
        <v>0</v>
      </c>
      <c r="BL249" s="18" t="s">
        <v>233</v>
      </c>
      <c r="BM249" s="216" t="s">
        <v>914</v>
      </c>
    </row>
    <row r="250" s="2" customFormat="1">
      <c r="A250" s="39"/>
      <c r="B250" s="40"/>
      <c r="C250" s="41"/>
      <c r="D250" s="218" t="s">
        <v>144</v>
      </c>
      <c r="E250" s="41"/>
      <c r="F250" s="219" t="s">
        <v>913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144</v>
      </c>
      <c r="AU250" s="18" t="s">
        <v>83</v>
      </c>
    </row>
    <row r="251" s="2" customFormat="1">
      <c r="A251" s="39"/>
      <c r="B251" s="40"/>
      <c r="C251" s="41"/>
      <c r="D251" s="223" t="s">
        <v>146</v>
      </c>
      <c r="E251" s="41"/>
      <c r="F251" s="224" t="s">
        <v>915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146</v>
      </c>
      <c r="AU251" s="18" t="s">
        <v>83</v>
      </c>
    </row>
    <row r="252" s="2" customFormat="1" ht="16.5" customHeight="1">
      <c r="A252" s="39"/>
      <c r="B252" s="40"/>
      <c r="C252" s="205" t="s">
        <v>426</v>
      </c>
      <c r="D252" s="205" t="s">
        <v>137</v>
      </c>
      <c r="E252" s="206" t="s">
        <v>916</v>
      </c>
      <c r="F252" s="207" t="s">
        <v>917</v>
      </c>
      <c r="G252" s="208" t="s">
        <v>150</v>
      </c>
      <c r="H252" s="209">
        <v>4</v>
      </c>
      <c r="I252" s="210"/>
      <c r="J252" s="211">
        <f>ROUND(I252*H252,2)</f>
        <v>0</v>
      </c>
      <c r="K252" s="207" t="s">
        <v>253</v>
      </c>
      <c r="L252" s="45"/>
      <c r="M252" s="212" t="s">
        <v>19</v>
      </c>
      <c r="N252" s="213" t="s">
        <v>44</v>
      </c>
      <c r="O252" s="85"/>
      <c r="P252" s="214">
        <f>O252*H252</f>
        <v>0</v>
      </c>
      <c r="Q252" s="214">
        <v>0.00024000000000000001</v>
      </c>
      <c r="R252" s="214">
        <f>Q252*H252</f>
        <v>0.00096000000000000002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233</v>
      </c>
      <c r="AT252" s="216" t="s">
        <v>137</v>
      </c>
      <c r="AU252" s="216" t="s">
        <v>83</v>
      </c>
      <c r="AY252" s="18" t="s">
        <v>134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81</v>
      </c>
      <c r="BK252" s="217">
        <f>ROUND(I252*H252,2)</f>
        <v>0</v>
      </c>
      <c r="BL252" s="18" t="s">
        <v>233</v>
      </c>
      <c r="BM252" s="216" t="s">
        <v>918</v>
      </c>
    </row>
    <row r="253" s="2" customFormat="1">
      <c r="A253" s="39"/>
      <c r="B253" s="40"/>
      <c r="C253" s="41"/>
      <c r="D253" s="218" t="s">
        <v>144</v>
      </c>
      <c r="E253" s="41"/>
      <c r="F253" s="219" t="s">
        <v>917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144</v>
      </c>
      <c r="AU253" s="18" t="s">
        <v>83</v>
      </c>
    </row>
    <row r="254" s="2" customFormat="1">
      <c r="A254" s="39"/>
      <c r="B254" s="40"/>
      <c r="C254" s="41"/>
      <c r="D254" s="223" t="s">
        <v>146</v>
      </c>
      <c r="E254" s="41"/>
      <c r="F254" s="224" t="s">
        <v>919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146</v>
      </c>
      <c r="AU254" s="18" t="s">
        <v>83</v>
      </c>
    </row>
    <row r="255" s="2" customFormat="1" ht="16.5" customHeight="1">
      <c r="A255" s="39"/>
      <c r="B255" s="40"/>
      <c r="C255" s="205" t="s">
        <v>431</v>
      </c>
      <c r="D255" s="205" t="s">
        <v>137</v>
      </c>
      <c r="E255" s="206" t="s">
        <v>920</v>
      </c>
      <c r="F255" s="207" t="s">
        <v>921</v>
      </c>
      <c r="G255" s="208" t="s">
        <v>150</v>
      </c>
      <c r="H255" s="209">
        <v>4</v>
      </c>
      <c r="I255" s="210"/>
      <c r="J255" s="211">
        <f>ROUND(I255*H255,2)</f>
        <v>0</v>
      </c>
      <c r="K255" s="207" t="s">
        <v>253</v>
      </c>
      <c r="L255" s="45"/>
      <c r="M255" s="212" t="s">
        <v>19</v>
      </c>
      <c r="N255" s="213" t="s">
        <v>44</v>
      </c>
      <c r="O255" s="85"/>
      <c r="P255" s="214">
        <f>O255*H255</f>
        <v>0</v>
      </c>
      <c r="Q255" s="214">
        <v>0.00027999999999999998</v>
      </c>
      <c r="R255" s="214">
        <f>Q255*H255</f>
        <v>0.0011199999999999999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233</v>
      </c>
      <c r="AT255" s="216" t="s">
        <v>137</v>
      </c>
      <c r="AU255" s="216" t="s">
        <v>83</v>
      </c>
      <c r="AY255" s="18" t="s">
        <v>134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81</v>
      </c>
      <c r="BK255" s="217">
        <f>ROUND(I255*H255,2)</f>
        <v>0</v>
      </c>
      <c r="BL255" s="18" t="s">
        <v>233</v>
      </c>
      <c r="BM255" s="216" t="s">
        <v>922</v>
      </c>
    </row>
    <row r="256" s="2" customFormat="1">
      <c r="A256" s="39"/>
      <c r="B256" s="40"/>
      <c r="C256" s="41"/>
      <c r="D256" s="218" t="s">
        <v>144</v>
      </c>
      <c r="E256" s="41"/>
      <c r="F256" s="219" t="s">
        <v>921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144</v>
      </c>
      <c r="AU256" s="18" t="s">
        <v>83</v>
      </c>
    </row>
    <row r="257" s="2" customFormat="1">
      <c r="A257" s="39"/>
      <c r="B257" s="40"/>
      <c r="C257" s="41"/>
      <c r="D257" s="223" t="s">
        <v>146</v>
      </c>
      <c r="E257" s="41"/>
      <c r="F257" s="224" t="s">
        <v>923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146</v>
      </c>
      <c r="AU257" s="18" t="s">
        <v>83</v>
      </c>
    </row>
    <row r="258" s="2" customFormat="1" ht="16.5" customHeight="1">
      <c r="A258" s="39"/>
      <c r="B258" s="40"/>
      <c r="C258" s="205" t="s">
        <v>436</v>
      </c>
      <c r="D258" s="205" t="s">
        <v>137</v>
      </c>
      <c r="E258" s="206" t="s">
        <v>924</v>
      </c>
      <c r="F258" s="207" t="s">
        <v>925</v>
      </c>
      <c r="G258" s="208" t="s">
        <v>150</v>
      </c>
      <c r="H258" s="209">
        <v>2</v>
      </c>
      <c r="I258" s="210"/>
      <c r="J258" s="211">
        <f>ROUND(I258*H258,2)</f>
        <v>0</v>
      </c>
      <c r="K258" s="207" t="s">
        <v>253</v>
      </c>
      <c r="L258" s="45"/>
      <c r="M258" s="212" t="s">
        <v>19</v>
      </c>
      <c r="N258" s="213" t="s">
        <v>44</v>
      </c>
      <c r="O258" s="85"/>
      <c r="P258" s="214">
        <f>O258*H258</f>
        <v>0</v>
      </c>
      <c r="Q258" s="214">
        <v>6.9999999999999994E-05</v>
      </c>
      <c r="R258" s="214">
        <f>Q258*H258</f>
        <v>0.00013999999999999999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233</v>
      </c>
      <c r="AT258" s="216" t="s">
        <v>137</v>
      </c>
      <c r="AU258" s="216" t="s">
        <v>83</v>
      </c>
      <c r="AY258" s="18" t="s">
        <v>134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81</v>
      </c>
      <c r="BK258" s="217">
        <f>ROUND(I258*H258,2)</f>
        <v>0</v>
      </c>
      <c r="BL258" s="18" t="s">
        <v>233</v>
      </c>
      <c r="BM258" s="216" t="s">
        <v>926</v>
      </c>
    </row>
    <row r="259" s="2" customFormat="1">
      <c r="A259" s="39"/>
      <c r="B259" s="40"/>
      <c r="C259" s="41"/>
      <c r="D259" s="218" t="s">
        <v>144</v>
      </c>
      <c r="E259" s="41"/>
      <c r="F259" s="219" t="s">
        <v>925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144</v>
      </c>
      <c r="AU259" s="18" t="s">
        <v>83</v>
      </c>
    </row>
    <row r="260" s="2" customFormat="1">
      <c r="A260" s="39"/>
      <c r="B260" s="40"/>
      <c r="C260" s="41"/>
      <c r="D260" s="223" t="s">
        <v>146</v>
      </c>
      <c r="E260" s="41"/>
      <c r="F260" s="224" t="s">
        <v>927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146</v>
      </c>
      <c r="AU260" s="18" t="s">
        <v>83</v>
      </c>
    </row>
    <row r="261" s="2" customFormat="1" ht="24.15" customHeight="1">
      <c r="A261" s="39"/>
      <c r="B261" s="40"/>
      <c r="C261" s="205" t="s">
        <v>440</v>
      </c>
      <c r="D261" s="205" t="s">
        <v>137</v>
      </c>
      <c r="E261" s="206" t="s">
        <v>928</v>
      </c>
      <c r="F261" s="207" t="s">
        <v>929</v>
      </c>
      <c r="G261" s="208" t="s">
        <v>156</v>
      </c>
      <c r="H261" s="209">
        <v>0.081000000000000003</v>
      </c>
      <c r="I261" s="210"/>
      <c r="J261" s="211">
        <f>ROUND(I261*H261,2)</f>
        <v>0</v>
      </c>
      <c r="K261" s="207" t="s">
        <v>253</v>
      </c>
      <c r="L261" s="45"/>
      <c r="M261" s="212" t="s">
        <v>19</v>
      </c>
      <c r="N261" s="213" t="s">
        <v>44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233</v>
      </c>
      <c r="AT261" s="216" t="s">
        <v>137</v>
      </c>
      <c r="AU261" s="216" t="s">
        <v>83</v>
      </c>
      <c r="AY261" s="18" t="s">
        <v>134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81</v>
      </c>
      <c r="BK261" s="217">
        <f>ROUND(I261*H261,2)</f>
        <v>0</v>
      </c>
      <c r="BL261" s="18" t="s">
        <v>233</v>
      </c>
      <c r="BM261" s="216" t="s">
        <v>930</v>
      </c>
    </row>
    <row r="262" s="2" customFormat="1">
      <c r="A262" s="39"/>
      <c r="B262" s="40"/>
      <c r="C262" s="41"/>
      <c r="D262" s="218" t="s">
        <v>144</v>
      </c>
      <c r="E262" s="41"/>
      <c r="F262" s="219" t="s">
        <v>929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144</v>
      </c>
      <c r="AU262" s="18" t="s">
        <v>83</v>
      </c>
    </row>
    <row r="263" s="2" customFormat="1">
      <c r="A263" s="39"/>
      <c r="B263" s="40"/>
      <c r="C263" s="41"/>
      <c r="D263" s="223" t="s">
        <v>146</v>
      </c>
      <c r="E263" s="41"/>
      <c r="F263" s="224" t="s">
        <v>931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146</v>
      </c>
      <c r="AU263" s="18" t="s">
        <v>83</v>
      </c>
    </row>
    <row r="264" s="12" customFormat="1" ht="22.8" customHeight="1">
      <c r="A264" s="12"/>
      <c r="B264" s="189"/>
      <c r="C264" s="190"/>
      <c r="D264" s="191" t="s">
        <v>72</v>
      </c>
      <c r="E264" s="203" t="s">
        <v>932</v>
      </c>
      <c r="F264" s="203" t="s">
        <v>933</v>
      </c>
      <c r="G264" s="190"/>
      <c r="H264" s="190"/>
      <c r="I264" s="193"/>
      <c r="J264" s="204">
        <f>BK264</f>
        <v>0</v>
      </c>
      <c r="K264" s="190"/>
      <c r="L264" s="195"/>
      <c r="M264" s="196"/>
      <c r="N264" s="197"/>
      <c r="O264" s="197"/>
      <c r="P264" s="198">
        <f>SUM(P265:P292)</f>
        <v>0</v>
      </c>
      <c r="Q264" s="197"/>
      <c r="R264" s="198">
        <f>SUM(R265:R292)</f>
        <v>0.024560000000000002</v>
      </c>
      <c r="S264" s="197"/>
      <c r="T264" s="199">
        <f>SUM(T265:T292)</f>
        <v>0.025600000000000001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0" t="s">
        <v>83</v>
      </c>
      <c r="AT264" s="201" t="s">
        <v>72</v>
      </c>
      <c r="AU264" s="201" t="s">
        <v>81</v>
      </c>
      <c r="AY264" s="200" t="s">
        <v>134</v>
      </c>
      <c r="BK264" s="202">
        <f>SUM(BK265:BK292)</f>
        <v>0</v>
      </c>
    </row>
    <row r="265" s="2" customFormat="1" ht="16.5" customHeight="1">
      <c r="A265" s="39"/>
      <c r="B265" s="40"/>
      <c r="C265" s="205" t="s">
        <v>444</v>
      </c>
      <c r="D265" s="205" t="s">
        <v>137</v>
      </c>
      <c r="E265" s="206" t="s">
        <v>934</v>
      </c>
      <c r="F265" s="207" t="s">
        <v>935</v>
      </c>
      <c r="G265" s="208" t="s">
        <v>240</v>
      </c>
      <c r="H265" s="209">
        <v>8</v>
      </c>
      <c r="I265" s="210"/>
      <c r="J265" s="211">
        <f>ROUND(I265*H265,2)</f>
        <v>0</v>
      </c>
      <c r="K265" s="207" t="s">
        <v>253</v>
      </c>
      <c r="L265" s="45"/>
      <c r="M265" s="212" t="s">
        <v>19</v>
      </c>
      <c r="N265" s="213" t="s">
        <v>44</v>
      </c>
      <c r="O265" s="85"/>
      <c r="P265" s="214">
        <f>O265*H265</f>
        <v>0</v>
      </c>
      <c r="Q265" s="214">
        <v>2.0000000000000002E-05</v>
      </c>
      <c r="R265" s="214">
        <f>Q265*H265</f>
        <v>0.00016000000000000001</v>
      </c>
      <c r="S265" s="214">
        <v>0.0032000000000000002</v>
      </c>
      <c r="T265" s="215">
        <f>S265*H265</f>
        <v>0.025600000000000001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233</v>
      </c>
      <c r="AT265" s="216" t="s">
        <v>137</v>
      </c>
      <c r="AU265" s="216" t="s">
        <v>83</v>
      </c>
      <c r="AY265" s="18" t="s">
        <v>134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81</v>
      </c>
      <c r="BK265" s="217">
        <f>ROUND(I265*H265,2)</f>
        <v>0</v>
      </c>
      <c r="BL265" s="18" t="s">
        <v>233</v>
      </c>
      <c r="BM265" s="216" t="s">
        <v>936</v>
      </c>
    </row>
    <row r="266" s="2" customFormat="1">
      <c r="A266" s="39"/>
      <c r="B266" s="40"/>
      <c r="C266" s="41"/>
      <c r="D266" s="218" t="s">
        <v>144</v>
      </c>
      <c r="E266" s="41"/>
      <c r="F266" s="219" t="s">
        <v>935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144</v>
      </c>
      <c r="AU266" s="18" t="s">
        <v>83</v>
      </c>
    </row>
    <row r="267" s="2" customFormat="1">
      <c r="A267" s="39"/>
      <c r="B267" s="40"/>
      <c r="C267" s="41"/>
      <c r="D267" s="223" t="s">
        <v>146</v>
      </c>
      <c r="E267" s="41"/>
      <c r="F267" s="224" t="s">
        <v>937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146</v>
      </c>
      <c r="AU267" s="18" t="s">
        <v>83</v>
      </c>
    </row>
    <row r="268" s="2" customFormat="1" ht="16.5" customHeight="1">
      <c r="A268" s="39"/>
      <c r="B268" s="40"/>
      <c r="C268" s="205" t="s">
        <v>448</v>
      </c>
      <c r="D268" s="205" t="s">
        <v>137</v>
      </c>
      <c r="E268" s="206" t="s">
        <v>938</v>
      </c>
      <c r="F268" s="207" t="s">
        <v>939</v>
      </c>
      <c r="G268" s="208" t="s">
        <v>240</v>
      </c>
      <c r="H268" s="209">
        <v>8</v>
      </c>
      <c r="I268" s="210"/>
      <c r="J268" s="211">
        <f>ROUND(I268*H268,2)</f>
        <v>0</v>
      </c>
      <c r="K268" s="207" t="s">
        <v>253</v>
      </c>
      <c r="L268" s="45"/>
      <c r="M268" s="212" t="s">
        <v>19</v>
      </c>
      <c r="N268" s="213" t="s">
        <v>44</v>
      </c>
      <c r="O268" s="85"/>
      <c r="P268" s="214">
        <f>O268*H268</f>
        <v>0</v>
      </c>
      <c r="Q268" s="214">
        <v>0.00046000000000000001</v>
      </c>
      <c r="R268" s="214">
        <f>Q268*H268</f>
        <v>0.0036800000000000001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233</v>
      </c>
      <c r="AT268" s="216" t="s">
        <v>137</v>
      </c>
      <c r="AU268" s="216" t="s">
        <v>83</v>
      </c>
      <c r="AY268" s="18" t="s">
        <v>134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81</v>
      </c>
      <c r="BK268" s="217">
        <f>ROUND(I268*H268,2)</f>
        <v>0</v>
      </c>
      <c r="BL268" s="18" t="s">
        <v>233</v>
      </c>
      <c r="BM268" s="216" t="s">
        <v>940</v>
      </c>
    </row>
    <row r="269" s="2" customFormat="1">
      <c r="A269" s="39"/>
      <c r="B269" s="40"/>
      <c r="C269" s="41"/>
      <c r="D269" s="218" t="s">
        <v>144</v>
      </c>
      <c r="E269" s="41"/>
      <c r="F269" s="219" t="s">
        <v>939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144</v>
      </c>
      <c r="AU269" s="18" t="s">
        <v>83</v>
      </c>
    </row>
    <row r="270" s="2" customFormat="1">
      <c r="A270" s="39"/>
      <c r="B270" s="40"/>
      <c r="C270" s="41"/>
      <c r="D270" s="223" t="s">
        <v>146</v>
      </c>
      <c r="E270" s="41"/>
      <c r="F270" s="224" t="s">
        <v>941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146</v>
      </c>
      <c r="AU270" s="18" t="s">
        <v>83</v>
      </c>
    </row>
    <row r="271" s="2" customFormat="1" ht="16.5" customHeight="1">
      <c r="A271" s="39"/>
      <c r="B271" s="40"/>
      <c r="C271" s="205" t="s">
        <v>454</v>
      </c>
      <c r="D271" s="205" t="s">
        <v>137</v>
      </c>
      <c r="E271" s="206" t="s">
        <v>942</v>
      </c>
      <c r="F271" s="207" t="s">
        <v>943</v>
      </c>
      <c r="G271" s="208" t="s">
        <v>240</v>
      </c>
      <c r="H271" s="209">
        <v>16</v>
      </c>
      <c r="I271" s="210"/>
      <c r="J271" s="211">
        <f>ROUND(I271*H271,2)</f>
        <v>0</v>
      </c>
      <c r="K271" s="207" t="s">
        <v>253</v>
      </c>
      <c r="L271" s="45"/>
      <c r="M271" s="212" t="s">
        <v>19</v>
      </c>
      <c r="N271" s="213" t="s">
        <v>44</v>
      </c>
      <c r="O271" s="85"/>
      <c r="P271" s="214">
        <f>O271*H271</f>
        <v>0</v>
      </c>
      <c r="Q271" s="214">
        <v>0.00055000000000000003</v>
      </c>
      <c r="R271" s="214">
        <f>Q271*H271</f>
        <v>0.0088000000000000005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233</v>
      </c>
      <c r="AT271" s="216" t="s">
        <v>137</v>
      </c>
      <c r="AU271" s="216" t="s">
        <v>83</v>
      </c>
      <c r="AY271" s="18" t="s">
        <v>134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81</v>
      </c>
      <c r="BK271" s="217">
        <f>ROUND(I271*H271,2)</f>
        <v>0</v>
      </c>
      <c r="BL271" s="18" t="s">
        <v>233</v>
      </c>
      <c r="BM271" s="216" t="s">
        <v>944</v>
      </c>
    </row>
    <row r="272" s="2" customFormat="1">
      <c r="A272" s="39"/>
      <c r="B272" s="40"/>
      <c r="C272" s="41"/>
      <c r="D272" s="218" t="s">
        <v>144</v>
      </c>
      <c r="E272" s="41"/>
      <c r="F272" s="219" t="s">
        <v>943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144</v>
      </c>
      <c r="AU272" s="18" t="s">
        <v>83</v>
      </c>
    </row>
    <row r="273" s="2" customFormat="1">
      <c r="A273" s="39"/>
      <c r="B273" s="40"/>
      <c r="C273" s="41"/>
      <c r="D273" s="223" t="s">
        <v>146</v>
      </c>
      <c r="E273" s="41"/>
      <c r="F273" s="224" t="s">
        <v>945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146</v>
      </c>
      <c r="AU273" s="18" t="s">
        <v>83</v>
      </c>
    </row>
    <row r="274" s="13" customFormat="1">
      <c r="A274" s="13"/>
      <c r="B274" s="225"/>
      <c r="C274" s="226"/>
      <c r="D274" s="218" t="s">
        <v>165</v>
      </c>
      <c r="E274" s="227" t="s">
        <v>19</v>
      </c>
      <c r="F274" s="228" t="s">
        <v>946</v>
      </c>
      <c r="G274" s="226"/>
      <c r="H274" s="229">
        <v>16</v>
      </c>
      <c r="I274" s="230"/>
      <c r="J274" s="226"/>
      <c r="K274" s="226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165</v>
      </c>
      <c r="AU274" s="235" t="s">
        <v>83</v>
      </c>
      <c r="AV274" s="13" t="s">
        <v>83</v>
      </c>
      <c r="AW274" s="13" t="s">
        <v>32</v>
      </c>
      <c r="AX274" s="13" t="s">
        <v>73</v>
      </c>
      <c r="AY274" s="235" t="s">
        <v>134</v>
      </c>
    </row>
    <row r="275" s="14" customFormat="1">
      <c r="A275" s="14"/>
      <c r="B275" s="251"/>
      <c r="C275" s="252"/>
      <c r="D275" s="218" t="s">
        <v>165</v>
      </c>
      <c r="E275" s="253" t="s">
        <v>19</v>
      </c>
      <c r="F275" s="254" t="s">
        <v>733</v>
      </c>
      <c r="G275" s="252"/>
      <c r="H275" s="255">
        <v>16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165</v>
      </c>
      <c r="AU275" s="261" t="s">
        <v>83</v>
      </c>
      <c r="AV275" s="14" t="s">
        <v>142</v>
      </c>
      <c r="AW275" s="14" t="s">
        <v>32</v>
      </c>
      <c r="AX275" s="14" t="s">
        <v>81</v>
      </c>
      <c r="AY275" s="261" t="s">
        <v>134</v>
      </c>
    </row>
    <row r="276" s="2" customFormat="1" ht="16.5" customHeight="1">
      <c r="A276" s="39"/>
      <c r="B276" s="40"/>
      <c r="C276" s="205" t="s">
        <v>460</v>
      </c>
      <c r="D276" s="205" t="s">
        <v>137</v>
      </c>
      <c r="E276" s="206" t="s">
        <v>947</v>
      </c>
      <c r="F276" s="207" t="s">
        <v>948</v>
      </c>
      <c r="G276" s="208" t="s">
        <v>240</v>
      </c>
      <c r="H276" s="209">
        <v>16</v>
      </c>
      <c r="I276" s="210"/>
      <c r="J276" s="211">
        <f>ROUND(I276*H276,2)</f>
        <v>0</v>
      </c>
      <c r="K276" s="207" t="s">
        <v>253</v>
      </c>
      <c r="L276" s="45"/>
      <c r="M276" s="212" t="s">
        <v>19</v>
      </c>
      <c r="N276" s="213" t="s">
        <v>44</v>
      </c>
      <c r="O276" s="85"/>
      <c r="P276" s="214">
        <f>O276*H276</f>
        <v>0</v>
      </c>
      <c r="Q276" s="214">
        <v>0.00071000000000000002</v>
      </c>
      <c r="R276" s="214">
        <f>Q276*H276</f>
        <v>0.01136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233</v>
      </c>
      <c r="AT276" s="216" t="s">
        <v>137</v>
      </c>
      <c r="AU276" s="216" t="s">
        <v>83</v>
      </c>
      <c r="AY276" s="18" t="s">
        <v>134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81</v>
      </c>
      <c r="BK276" s="217">
        <f>ROUND(I276*H276,2)</f>
        <v>0</v>
      </c>
      <c r="BL276" s="18" t="s">
        <v>233</v>
      </c>
      <c r="BM276" s="216" t="s">
        <v>949</v>
      </c>
    </row>
    <row r="277" s="2" customFormat="1">
      <c r="A277" s="39"/>
      <c r="B277" s="40"/>
      <c r="C277" s="41"/>
      <c r="D277" s="218" t="s">
        <v>144</v>
      </c>
      <c r="E277" s="41"/>
      <c r="F277" s="219" t="s">
        <v>948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144</v>
      </c>
      <c r="AU277" s="18" t="s">
        <v>83</v>
      </c>
    </row>
    <row r="278" s="2" customFormat="1">
      <c r="A278" s="39"/>
      <c r="B278" s="40"/>
      <c r="C278" s="41"/>
      <c r="D278" s="223" t="s">
        <v>146</v>
      </c>
      <c r="E278" s="41"/>
      <c r="F278" s="224" t="s">
        <v>950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146</v>
      </c>
      <c r="AU278" s="18" t="s">
        <v>83</v>
      </c>
    </row>
    <row r="279" s="13" customFormat="1">
      <c r="A279" s="13"/>
      <c r="B279" s="225"/>
      <c r="C279" s="226"/>
      <c r="D279" s="218" t="s">
        <v>165</v>
      </c>
      <c r="E279" s="227" t="s">
        <v>19</v>
      </c>
      <c r="F279" s="228" t="s">
        <v>951</v>
      </c>
      <c r="G279" s="226"/>
      <c r="H279" s="229">
        <v>8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165</v>
      </c>
      <c r="AU279" s="235" t="s">
        <v>83</v>
      </c>
      <c r="AV279" s="13" t="s">
        <v>83</v>
      </c>
      <c r="AW279" s="13" t="s">
        <v>32</v>
      </c>
      <c r="AX279" s="13" t="s">
        <v>73</v>
      </c>
      <c r="AY279" s="235" t="s">
        <v>134</v>
      </c>
    </row>
    <row r="280" s="13" customFormat="1">
      <c r="A280" s="13"/>
      <c r="B280" s="225"/>
      <c r="C280" s="226"/>
      <c r="D280" s="218" t="s">
        <v>165</v>
      </c>
      <c r="E280" s="227" t="s">
        <v>19</v>
      </c>
      <c r="F280" s="228" t="s">
        <v>951</v>
      </c>
      <c r="G280" s="226"/>
      <c r="H280" s="229">
        <v>8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165</v>
      </c>
      <c r="AU280" s="235" t="s">
        <v>83</v>
      </c>
      <c r="AV280" s="13" t="s">
        <v>83</v>
      </c>
      <c r="AW280" s="13" t="s">
        <v>32</v>
      </c>
      <c r="AX280" s="13" t="s">
        <v>73</v>
      </c>
      <c r="AY280" s="235" t="s">
        <v>134</v>
      </c>
    </row>
    <row r="281" s="14" customFormat="1">
      <c r="A281" s="14"/>
      <c r="B281" s="251"/>
      <c r="C281" s="252"/>
      <c r="D281" s="218" t="s">
        <v>165</v>
      </c>
      <c r="E281" s="253" t="s">
        <v>19</v>
      </c>
      <c r="F281" s="254" t="s">
        <v>733</v>
      </c>
      <c r="G281" s="252"/>
      <c r="H281" s="255">
        <v>16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1" t="s">
        <v>165</v>
      </c>
      <c r="AU281" s="261" t="s">
        <v>83</v>
      </c>
      <c r="AV281" s="14" t="s">
        <v>142</v>
      </c>
      <c r="AW281" s="14" t="s">
        <v>32</v>
      </c>
      <c r="AX281" s="14" t="s">
        <v>81</v>
      </c>
      <c r="AY281" s="261" t="s">
        <v>134</v>
      </c>
    </row>
    <row r="282" s="2" customFormat="1" ht="16.5" customHeight="1">
      <c r="A282" s="39"/>
      <c r="B282" s="40"/>
      <c r="C282" s="205" t="s">
        <v>467</v>
      </c>
      <c r="D282" s="205" t="s">
        <v>137</v>
      </c>
      <c r="E282" s="206" t="s">
        <v>952</v>
      </c>
      <c r="F282" s="207" t="s">
        <v>953</v>
      </c>
      <c r="G282" s="208" t="s">
        <v>240</v>
      </c>
      <c r="H282" s="209">
        <v>40</v>
      </c>
      <c r="I282" s="210"/>
      <c r="J282" s="211">
        <f>ROUND(I282*H282,2)</f>
        <v>0</v>
      </c>
      <c r="K282" s="207" t="s">
        <v>253</v>
      </c>
      <c r="L282" s="45"/>
      <c r="M282" s="212" t="s">
        <v>19</v>
      </c>
      <c r="N282" s="213" t="s">
        <v>44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233</v>
      </c>
      <c r="AT282" s="216" t="s">
        <v>137</v>
      </c>
      <c r="AU282" s="216" t="s">
        <v>83</v>
      </c>
      <c r="AY282" s="18" t="s">
        <v>134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81</v>
      </c>
      <c r="BK282" s="217">
        <f>ROUND(I282*H282,2)</f>
        <v>0</v>
      </c>
      <c r="BL282" s="18" t="s">
        <v>233</v>
      </c>
      <c r="BM282" s="216" t="s">
        <v>954</v>
      </c>
    </row>
    <row r="283" s="2" customFormat="1">
      <c r="A283" s="39"/>
      <c r="B283" s="40"/>
      <c r="C283" s="41"/>
      <c r="D283" s="218" t="s">
        <v>144</v>
      </c>
      <c r="E283" s="41"/>
      <c r="F283" s="219" t="s">
        <v>953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144</v>
      </c>
      <c r="AU283" s="18" t="s">
        <v>83</v>
      </c>
    </row>
    <row r="284" s="2" customFormat="1">
      <c r="A284" s="39"/>
      <c r="B284" s="40"/>
      <c r="C284" s="41"/>
      <c r="D284" s="223" t="s">
        <v>146</v>
      </c>
      <c r="E284" s="41"/>
      <c r="F284" s="224" t="s">
        <v>955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146</v>
      </c>
      <c r="AU284" s="18" t="s">
        <v>83</v>
      </c>
    </row>
    <row r="285" s="13" customFormat="1">
      <c r="A285" s="13"/>
      <c r="B285" s="225"/>
      <c r="C285" s="226"/>
      <c r="D285" s="218" t="s">
        <v>165</v>
      </c>
      <c r="E285" s="227" t="s">
        <v>19</v>
      </c>
      <c r="F285" s="228" t="s">
        <v>956</v>
      </c>
      <c r="G285" s="226"/>
      <c r="H285" s="229">
        <v>40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165</v>
      </c>
      <c r="AU285" s="235" t="s">
        <v>83</v>
      </c>
      <c r="AV285" s="13" t="s">
        <v>83</v>
      </c>
      <c r="AW285" s="13" t="s">
        <v>32</v>
      </c>
      <c r="AX285" s="13" t="s">
        <v>73</v>
      </c>
      <c r="AY285" s="235" t="s">
        <v>134</v>
      </c>
    </row>
    <row r="286" s="14" customFormat="1">
      <c r="A286" s="14"/>
      <c r="B286" s="251"/>
      <c r="C286" s="252"/>
      <c r="D286" s="218" t="s">
        <v>165</v>
      </c>
      <c r="E286" s="253" t="s">
        <v>19</v>
      </c>
      <c r="F286" s="254" t="s">
        <v>733</v>
      </c>
      <c r="G286" s="252"/>
      <c r="H286" s="255">
        <v>40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1" t="s">
        <v>165</v>
      </c>
      <c r="AU286" s="261" t="s">
        <v>83</v>
      </c>
      <c r="AV286" s="14" t="s">
        <v>142</v>
      </c>
      <c r="AW286" s="14" t="s">
        <v>32</v>
      </c>
      <c r="AX286" s="14" t="s">
        <v>81</v>
      </c>
      <c r="AY286" s="261" t="s">
        <v>134</v>
      </c>
    </row>
    <row r="287" s="2" customFormat="1" ht="21.75" customHeight="1">
      <c r="A287" s="39"/>
      <c r="B287" s="40"/>
      <c r="C287" s="205" t="s">
        <v>476</v>
      </c>
      <c r="D287" s="205" t="s">
        <v>137</v>
      </c>
      <c r="E287" s="206" t="s">
        <v>957</v>
      </c>
      <c r="F287" s="207" t="s">
        <v>958</v>
      </c>
      <c r="G287" s="208" t="s">
        <v>150</v>
      </c>
      <c r="H287" s="209">
        <v>8</v>
      </c>
      <c r="I287" s="210"/>
      <c r="J287" s="211">
        <f>ROUND(I287*H287,2)</f>
        <v>0</v>
      </c>
      <c r="K287" s="207" t="s">
        <v>253</v>
      </c>
      <c r="L287" s="45"/>
      <c r="M287" s="212" t="s">
        <v>19</v>
      </c>
      <c r="N287" s="213" t="s">
        <v>44</v>
      </c>
      <c r="O287" s="85"/>
      <c r="P287" s="214">
        <f>O287*H287</f>
        <v>0</v>
      </c>
      <c r="Q287" s="214">
        <v>6.9999999999999994E-05</v>
      </c>
      <c r="R287" s="214">
        <f>Q287*H287</f>
        <v>0.00055999999999999995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233</v>
      </c>
      <c r="AT287" s="216" t="s">
        <v>137</v>
      </c>
      <c r="AU287" s="216" t="s">
        <v>83</v>
      </c>
      <c r="AY287" s="18" t="s">
        <v>134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81</v>
      </c>
      <c r="BK287" s="217">
        <f>ROUND(I287*H287,2)</f>
        <v>0</v>
      </c>
      <c r="BL287" s="18" t="s">
        <v>233</v>
      </c>
      <c r="BM287" s="216" t="s">
        <v>959</v>
      </c>
    </row>
    <row r="288" s="2" customFormat="1">
      <c r="A288" s="39"/>
      <c r="B288" s="40"/>
      <c r="C288" s="41"/>
      <c r="D288" s="218" t="s">
        <v>144</v>
      </c>
      <c r="E288" s="41"/>
      <c r="F288" s="219" t="s">
        <v>958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144</v>
      </c>
      <c r="AU288" s="18" t="s">
        <v>83</v>
      </c>
    </row>
    <row r="289" s="2" customFormat="1">
      <c r="A289" s="39"/>
      <c r="B289" s="40"/>
      <c r="C289" s="41"/>
      <c r="D289" s="223" t="s">
        <v>146</v>
      </c>
      <c r="E289" s="41"/>
      <c r="F289" s="224" t="s">
        <v>960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146</v>
      </c>
      <c r="AU289" s="18" t="s">
        <v>83</v>
      </c>
    </row>
    <row r="290" s="2" customFormat="1" ht="24.15" customHeight="1">
      <c r="A290" s="39"/>
      <c r="B290" s="40"/>
      <c r="C290" s="205" t="s">
        <v>482</v>
      </c>
      <c r="D290" s="205" t="s">
        <v>137</v>
      </c>
      <c r="E290" s="206" t="s">
        <v>961</v>
      </c>
      <c r="F290" s="207" t="s">
        <v>962</v>
      </c>
      <c r="G290" s="208" t="s">
        <v>156</v>
      </c>
      <c r="H290" s="209">
        <v>0.025000000000000001</v>
      </c>
      <c r="I290" s="210"/>
      <c r="J290" s="211">
        <f>ROUND(I290*H290,2)</f>
        <v>0</v>
      </c>
      <c r="K290" s="207" t="s">
        <v>253</v>
      </c>
      <c r="L290" s="45"/>
      <c r="M290" s="212" t="s">
        <v>19</v>
      </c>
      <c r="N290" s="213" t="s">
        <v>44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233</v>
      </c>
      <c r="AT290" s="216" t="s">
        <v>137</v>
      </c>
      <c r="AU290" s="216" t="s">
        <v>83</v>
      </c>
      <c r="AY290" s="18" t="s">
        <v>134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81</v>
      </c>
      <c r="BK290" s="217">
        <f>ROUND(I290*H290,2)</f>
        <v>0</v>
      </c>
      <c r="BL290" s="18" t="s">
        <v>233</v>
      </c>
      <c r="BM290" s="216" t="s">
        <v>963</v>
      </c>
    </row>
    <row r="291" s="2" customFormat="1">
      <c r="A291" s="39"/>
      <c r="B291" s="40"/>
      <c r="C291" s="41"/>
      <c r="D291" s="218" t="s">
        <v>144</v>
      </c>
      <c r="E291" s="41"/>
      <c r="F291" s="219" t="s">
        <v>962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144</v>
      </c>
      <c r="AU291" s="18" t="s">
        <v>83</v>
      </c>
    </row>
    <row r="292" s="2" customFormat="1">
      <c r="A292" s="39"/>
      <c r="B292" s="40"/>
      <c r="C292" s="41"/>
      <c r="D292" s="223" t="s">
        <v>146</v>
      </c>
      <c r="E292" s="41"/>
      <c r="F292" s="224" t="s">
        <v>964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146</v>
      </c>
      <c r="AU292" s="18" t="s">
        <v>83</v>
      </c>
    </row>
    <row r="293" s="12" customFormat="1" ht="22.8" customHeight="1">
      <c r="A293" s="12"/>
      <c r="B293" s="189"/>
      <c r="C293" s="190"/>
      <c r="D293" s="191" t="s">
        <v>72</v>
      </c>
      <c r="E293" s="203" t="s">
        <v>965</v>
      </c>
      <c r="F293" s="203" t="s">
        <v>966</v>
      </c>
      <c r="G293" s="190"/>
      <c r="H293" s="190"/>
      <c r="I293" s="193"/>
      <c r="J293" s="204">
        <f>BK293</f>
        <v>0</v>
      </c>
      <c r="K293" s="190"/>
      <c r="L293" s="195"/>
      <c r="M293" s="196"/>
      <c r="N293" s="197"/>
      <c r="O293" s="197"/>
      <c r="P293" s="198">
        <f>SUM(P294:P307)</f>
        <v>0</v>
      </c>
      <c r="Q293" s="197"/>
      <c r="R293" s="198">
        <f>SUM(R294:R307)</f>
        <v>0.0071199999999999996</v>
      </c>
      <c r="S293" s="197"/>
      <c r="T293" s="199">
        <f>SUM(T294:T307)</f>
        <v>0.0132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0" t="s">
        <v>83</v>
      </c>
      <c r="AT293" s="201" t="s">
        <v>72</v>
      </c>
      <c r="AU293" s="201" t="s">
        <v>81</v>
      </c>
      <c r="AY293" s="200" t="s">
        <v>134</v>
      </c>
      <c r="BK293" s="202">
        <f>SUM(BK294:BK307)</f>
        <v>0</v>
      </c>
    </row>
    <row r="294" s="2" customFormat="1" ht="16.5" customHeight="1">
      <c r="A294" s="39"/>
      <c r="B294" s="40"/>
      <c r="C294" s="205" t="s">
        <v>488</v>
      </c>
      <c r="D294" s="205" t="s">
        <v>137</v>
      </c>
      <c r="E294" s="206" t="s">
        <v>967</v>
      </c>
      <c r="F294" s="207" t="s">
        <v>968</v>
      </c>
      <c r="G294" s="208" t="s">
        <v>150</v>
      </c>
      <c r="H294" s="209">
        <v>4</v>
      </c>
      <c r="I294" s="210"/>
      <c r="J294" s="211">
        <f>ROUND(I294*H294,2)</f>
        <v>0</v>
      </c>
      <c r="K294" s="207" t="s">
        <v>253</v>
      </c>
      <c r="L294" s="45"/>
      <c r="M294" s="212" t="s">
        <v>19</v>
      </c>
      <c r="N294" s="213" t="s">
        <v>44</v>
      </c>
      <c r="O294" s="85"/>
      <c r="P294" s="214">
        <f>O294*H294</f>
        <v>0</v>
      </c>
      <c r="Q294" s="214">
        <v>0.00012999999999999999</v>
      </c>
      <c r="R294" s="214">
        <f>Q294*H294</f>
        <v>0.00051999999999999995</v>
      </c>
      <c r="S294" s="214">
        <v>0.0011000000000000001</v>
      </c>
      <c r="T294" s="215">
        <f>S294*H294</f>
        <v>0.0044000000000000003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233</v>
      </c>
      <c r="AT294" s="216" t="s">
        <v>137</v>
      </c>
      <c r="AU294" s="216" t="s">
        <v>83</v>
      </c>
      <c r="AY294" s="18" t="s">
        <v>134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81</v>
      </c>
      <c r="BK294" s="217">
        <f>ROUND(I294*H294,2)</f>
        <v>0</v>
      </c>
      <c r="BL294" s="18" t="s">
        <v>233</v>
      </c>
      <c r="BM294" s="216" t="s">
        <v>969</v>
      </c>
    </row>
    <row r="295" s="2" customFormat="1">
      <c r="A295" s="39"/>
      <c r="B295" s="40"/>
      <c r="C295" s="41"/>
      <c r="D295" s="218" t="s">
        <v>144</v>
      </c>
      <c r="E295" s="41"/>
      <c r="F295" s="219" t="s">
        <v>968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144</v>
      </c>
      <c r="AU295" s="18" t="s">
        <v>83</v>
      </c>
    </row>
    <row r="296" s="2" customFormat="1">
      <c r="A296" s="39"/>
      <c r="B296" s="40"/>
      <c r="C296" s="41"/>
      <c r="D296" s="223" t="s">
        <v>146</v>
      </c>
      <c r="E296" s="41"/>
      <c r="F296" s="224" t="s">
        <v>970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146</v>
      </c>
      <c r="AU296" s="18" t="s">
        <v>83</v>
      </c>
    </row>
    <row r="297" s="2" customFormat="1" ht="16.5" customHeight="1">
      <c r="A297" s="39"/>
      <c r="B297" s="40"/>
      <c r="C297" s="205" t="s">
        <v>494</v>
      </c>
      <c r="D297" s="205" t="s">
        <v>137</v>
      </c>
      <c r="E297" s="206" t="s">
        <v>971</v>
      </c>
      <c r="F297" s="207" t="s">
        <v>972</v>
      </c>
      <c r="G297" s="208" t="s">
        <v>150</v>
      </c>
      <c r="H297" s="209">
        <v>4</v>
      </c>
      <c r="I297" s="210"/>
      <c r="J297" s="211">
        <f>ROUND(I297*H297,2)</f>
        <v>0</v>
      </c>
      <c r="K297" s="207" t="s">
        <v>253</v>
      </c>
      <c r="L297" s="45"/>
      <c r="M297" s="212" t="s">
        <v>19</v>
      </c>
      <c r="N297" s="213" t="s">
        <v>44</v>
      </c>
      <c r="O297" s="85"/>
      <c r="P297" s="214">
        <f>O297*H297</f>
        <v>0</v>
      </c>
      <c r="Q297" s="214">
        <v>0.00017000000000000001</v>
      </c>
      <c r="R297" s="214">
        <f>Q297*H297</f>
        <v>0.00068000000000000005</v>
      </c>
      <c r="S297" s="214">
        <v>0.0022000000000000001</v>
      </c>
      <c r="T297" s="215">
        <f>S297*H297</f>
        <v>0.0088000000000000005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233</v>
      </c>
      <c r="AT297" s="216" t="s">
        <v>137</v>
      </c>
      <c r="AU297" s="216" t="s">
        <v>83</v>
      </c>
      <c r="AY297" s="18" t="s">
        <v>134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81</v>
      </c>
      <c r="BK297" s="217">
        <f>ROUND(I297*H297,2)</f>
        <v>0</v>
      </c>
      <c r="BL297" s="18" t="s">
        <v>233</v>
      </c>
      <c r="BM297" s="216" t="s">
        <v>973</v>
      </c>
    </row>
    <row r="298" s="2" customFormat="1">
      <c r="A298" s="39"/>
      <c r="B298" s="40"/>
      <c r="C298" s="41"/>
      <c r="D298" s="218" t="s">
        <v>144</v>
      </c>
      <c r="E298" s="41"/>
      <c r="F298" s="219" t="s">
        <v>972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144</v>
      </c>
      <c r="AU298" s="18" t="s">
        <v>83</v>
      </c>
    </row>
    <row r="299" s="2" customFormat="1">
      <c r="A299" s="39"/>
      <c r="B299" s="40"/>
      <c r="C299" s="41"/>
      <c r="D299" s="223" t="s">
        <v>146</v>
      </c>
      <c r="E299" s="41"/>
      <c r="F299" s="224" t="s">
        <v>974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146</v>
      </c>
      <c r="AU299" s="18" t="s">
        <v>83</v>
      </c>
    </row>
    <row r="300" s="2" customFormat="1" ht="16.5" customHeight="1">
      <c r="A300" s="39"/>
      <c r="B300" s="40"/>
      <c r="C300" s="205" t="s">
        <v>499</v>
      </c>
      <c r="D300" s="205" t="s">
        <v>137</v>
      </c>
      <c r="E300" s="206" t="s">
        <v>975</v>
      </c>
      <c r="F300" s="207" t="s">
        <v>976</v>
      </c>
      <c r="G300" s="208" t="s">
        <v>150</v>
      </c>
      <c r="H300" s="209">
        <v>8</v>
      </c>
      <c r="I300" s="210"/>
      <c r="J300" s="211">
        <f>ROUND(I300*H300,2)</f>
        <v>0</v>
      </c>
      <c r="K300" s="207" t="s">
        <v>253</v>
      </c>
      <c r="L300" s="45"/>
      <c r="M300" s="212" t="s">
        <v>19</v>
      </c>
      <c r="N300" s="213" t="s">
        <v>44</v>
      </c>
      <c r="O300" s="85"/>
      <c r="P300" s="214">
        <f>O300*H300</f>
        <v>0</v>
      </c>
      <c r="Q300" s="214">
        <v>8.0000000000000007E-05</v>
      </c>
      <c r="R300" s="214">
        <f>Q300*H300</f>
        <v>0.00064000000000000005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233</v>
      </c>
      <c r="AT300" s="216" t="s">
        <v>137</v>
      </c>
      <c r="AU300" s="216" t="s">
        <v>83</v>
      </c>
      <c r="AY300" s="18" t="s">
        <v>134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81</v>
      </c>
      <c r="BK300" s="217">
        <f>ROUND(I300*H300,2)</f>
        <v>0</v>
      </c>
      <c r="BL300" s="18" t="s">
        <v>233</v>
      </c>
      <c r="BM300" s="216" t="s">
        <v>977</v>
      </c>
    </row>
    <row r="301" s="2" customFormat="1">
      <c r="A301" s="39"/>
      <c r="B301" s="40"/>
      <c r="C301" s="41"/>
      <c r="D301" s="218" t="s">
        <v>144</v>
      </c>
      <c r="E301" s="41"/>
      <c r="F301" s="219" t="s">
        <v>976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144</v>
      </c>
      <c r="AU301" s="18" t="s">
        <v>83</v>
      </c>
    </row>
    <row r="302" s="2" customFormat="1">
      <c r="A302" s="39"/>
      <c r="B302" s="40"/>
      <c r="C302" s="41"/>
      <c r="D302" s="223" t="s">
        <v>146</v>
      </c>
      <c r="E302" s="41"/>
      <c r="F302" s="224" t="s">
        <v>978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146</v>
      </c>
      <c r="AU302" s="18" t="s">
        <v>83</v>
      </c>
    </row>
    <row r="303" s="2" customFormat="1" ht="16.5" customHeight="1">
      <c r="A303" s="39"/>
      <c r="B303" s="40"/>
      <c r="C303" s="236" t="s">
        <v>505</v>
      </c>
      <c r="D303" s="236" t="s">
        <v>219</v>
      </c>
      <c r="E303" s="237" t="s">
        <v>979</v>
      </c>
      <c r="F303" s="238" t="s">
        <v>980</v>
      </c>
      <c r="G303" s="239" t="s">
        <v>150</v>
      </c>
      <c r="H303" s="240">
        <v>8</v>
      </c>
      <c r="I303" s="241"/>
      <c r="J303" s="242">
        <f>ROUND(I303*H303,2)</f>
        <v>0</v>
      </c>
      <c r="K303" s="238" t="s">
        <v>253</v>
      </c>
      <c r="L303" s="243"/>
      <c r="M303" s="244" t="s">
        <v>19</v>
      </c>
      <c r="N303" s="245" t="s">
        <v>44</v>
      </c>
      <c r="O303" s="85"/>
      <c r="P303" s="214">
        <f>O303*H303</f>
        <v>0</v>
      </c>
      <c r="Q303" s="214">
        <v>0.00066</v>
      </c>
      <c r="R303" s="214">
        <f>Q303*H303</f>
        <v>0.00528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338</v>
      </c>
      <c r="AT303" s="216" t="s">
        <v>219</v>
      </c>
      <c r="AU303" s="216" t="s">
        <v>83</v>
      </c>
      <c r="AY303" s="18" t="s">
        <v>134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81</v>
      </c>
      <c r="BK303" s="217">
        <f>ROUND(I303*H303,2)</f>
        <v>0</v>
      </c>
      <c r="BL303" s="18" t="s">
        <v>233</v>
      </c>
      <c r="BM303" s="216" t="s">
        <v>981</v>
      </c>
    </row>
    <row r="304" s="2" customFormat="1">
      <c r="A304" s="39"/>
      <c r="B304" s="40"/>
      <c r="C304" s="41"/>
      <c r="D304" s="218" t="s">
        <v>144</v>
      </c>
      <c r="E304" s="41"/>
      <c r="F304" s="219" t="s">
        <v>980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144</v>
      </c>
      <c r="AU304" s="18" t="s">
        <v>83</v>
      </c>
    </row>
    <row r="305" s="2" customFormat="1" ht="24.15" customHeight="1">
      <c r="A305" s="39"/>
      <c r="B305" s="40"/>
      <c r="C305" s="205" t="s">
        <v>510</v>
      </c>
      <c r="D305" s="205" t="s">
        <v>137</v>
      </c>
      <c r="E305" s="206" t="s">
        <v>982</v>
      </c>
      <c r="F305" s="207" t="s">
        <v>983</v>
      </c>
      <c r="G305" s="208" t="s">
        <v>156</v>
      </c>
      <c r="H305" s="209">
        <v>0.0070000000000000001</v>
      </c>
      <c r="I305" s="210"/>
      <c r="J305" s="211">
        <f>ROUND(I305*H305,2)</f>
        <v>0</v>
      </c>
      <c r="K305" s="207" t="s">
        <v>253</v>
      </c>
      <c r="L305" s="45"/>
      <c r="M305" s="212" t="s">
        <v>19</v>
      </c>
      <c r="N305" s="213" t="s">
        <v>44</v>
      </c>
      <c r="O305" s="85"/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233</v>
      </c>
      <c r="AT305" s="216" t="s">
        <v>137</v>
      </c>
      <c r="AU305" s="216" t="s">
        <v>83</v>
      </c>
      <c r="AY305" s="18" t="s">
        <v>134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81</v>
      </c>
      <c r="BK305" s="217">
        <f>ROUND(I305*H305,2)</f>
        <v>0</v>
      </c>
      <c r="BL305" s="18" t="s">
        <v>233</v>
      </c>
      <c r="BM305" s="216" t="s">
        <v>984</v>
      </c>
    </row>
    <row r="306" s="2" customFormat="1">
      <c r="A306" s="39"/>
      <c r="B306" s="40"/>
      <c r="C306" s="41"/>
      <c r="D306" s="218" t="s">
        <v>144</v>
      </c>
      <c r="E306" s="41"/>
      <c r="F306" s="219" t="s">
        <v>983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144</v>
      </c>
      <c r="AU306" s="18" t="s">
        <v>83</v>
      </c>
    </row>
    <row r="307" s="2" customFormat="1">
      <c r="A307" s="39"/>
      <c r="B307" s="40"/>
      <c r="C307" s="41"/>
      <c r="D307" s="223" t="s">
        <v>146</v>
      </c>
      <c r="E307" s="41"/>
      <c r="F307" s="224" t="s">
        <v>985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146</v>
      </c>
      <c r="AU307" s="18" t="s">
        <v>83</v>
      </c>
    </row>
    <row r="308" s="12" customFormat="1" ht="22.8" customHeight="1">
      <c r="A308" s="12"/>
      <c r="B308" s="189"/>
      <c r="C308" s="190"/>
      <c r="D308" s="191" t="s">
        <v>72</v>
      </c>
      <c r="E308" s="203" t="s">
        <v>986</v>
      </c>
      <c r="F308" s="203" t="s">
        <v>987</v>
      </c>
      <c r="G308" s="190"/>
      <c r="H308" s="190"/>
      <c r="I308" s="193"/>
      <c r="J308" s="204">
        <f>BK308</f>
        <v>0</v>
      </c>
      <c r="K308" s="190"/>
      <c r="L308" s="195"/>
      <c r="M308" s="196"/>
      <c r="N308" s="197"/>
      <c r="O308" s="197"/>
      <c r="P308" s="198">
        <f>SUM(P309:P334)</f>
        <v>0</v>
      </c>
      <c r="Q308" s="197"/>
      <c r="R308" s="198">
        <f>SUM(R309:R334)</f>
        <v>0</v>
      </c>
      <c r="S308" s="197"/>
      <c r="T308" s="199">
        <f>SUM(T309:T334)</f>
        <v>0.080999999999999989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0" t="s">
        <v>83</v>
      </c>
      <c r="AT308" s="201" t="s">
        <v>72</v>
      </c>
      <c r="AU308" s="201" t="s">
        <v>81</v>
      </c>
      <c r="AY308" s="200" t="s">
        <v>134</v>
      </c>
      <c r="BK308" s="202">
        <f>SUM(BK309:BK334)</f>
        <v>0</v>
      </c>
    </row>
    <row r="309" s="2" customFormat="1" ht="21.75" customHeight="1">
      <c r="A309" s="39"/>
      <c r="B309" s="40"/>
      <c r="C309" s="205" t="s">
        <v>515</v>
      </c>
      <c r="D309" s="205" t="s">
        <v>137</v>
      </c>
      <c r="E309" s="206" t="s">
        <v>988</v>
      </c>
      <c r="F309" s="207" t="s">
        <v>989</v>
      </c>
      <c r="G309" s="208" t="s">
        <v>150</v>
      </c>
      <c r="H309" s="209">
        <v>4</v>
      </c>
      <c r="I309" s="210"/>
      <c r="J309" s="211">
        <f>ROUND(I309*H309,2)</f>
        <v>0</v>
      </c>
      <c r="K309" s="207" t="s">
        <v>253</v>
      </c>
      <c r="L309" s="45"/>
      <c r="M309" s="212" t="s">
        <v>19</v>
      </c>
      <c r="N309" s="213" t="s">
        <v>44</v>
      </c>
      <c r="O309" s="85"/>
      <c r="P309" s="214">
        <f>O309*H309</f>
        <v>0</v>
      </c>
      <c r="Q309" s="214">
        <v>0</v>
      </c>
      <c r="R309" s="214">
        <f>Q309*H309</f>
        <v>0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233</v>
      </c>
      <c r="AT309" s="216" t="s">
        <v>137</v>
      </c>
      <c r="AU309" s="216" t="s">
        <v>83</v>
      </c>
      <c r="AY309" s="18" t="s">
        <v>134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81</v>
      </c>
      <c r="BK309" s="217">
        <f>ROUND(I309*H309,2)</f>
        <v>0</v>
      </c>
      <c r="BL309" s="18" t="s">
        <v>233</v>
      </c>
      <c r="BM309" s="216" t="s">
        <v>990</v>
      </c>
    </row>
    <row r="310" s="2" customFormat="1">
      <c r="A310" s="39"/>
      <c r="B310" s="40"/>
      <c r="C310" s="41"/>
      <c r="D310" s="218" t="s">
        <v>144</v>
      </c>
      <c r="E310" s="41"/>
      <c r="F310" s="219" t="s">
        <v>989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144</v>
      </c>
      <c r="AU310" s="18" t="s">
        <v>83</v>
      </c>
    </row>
    <row r="311" s="2" customFormat="1">
      <c r="A311" s="39"/>
      <c r="B311" s="40"/>
      <c r="C311" s="41"/>
      <c r="D311" s="223" t="s">
        <v>146</v>
      </c>
      <c r="E311" s="41"/>
      <c r="F311" s="224" t="s">
        <v>991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146</v>
      </c>
      <c r="AU311" s="18" t="s">
        <v>83</v>
      </c>
    </row>
    <row r="312" s="2" customFormat="1" ht="24.15" customHeight="1">
      <c r="A312" s="39"/>
      <c r="B312" s="40"/>
      <c r="C312" s="205" t="s">
        <v>520</v>
      </c>
      <c r="D312" s="205" t="s">
        <v>137</v>
      </c>
      <c r="E312" s="206" t="s">
        <v>992</v>
      </c>
      <c r="F312" s="207" t="s">
        <v>993</v>
      </c>
      <c r="G312" s="208" t="s">
        <v>150</v>
      </c>
      <c r="H312" s="209">
        <v>4</v>
      </c>
      <c r="I312" s="210"/>
      <c r="J312" s="211">
        <f>ROUND(I312*H312,2)</f>
        <v>0</v>
      </c>
      <c r="K312" s="207" t="s">
        <v>253</v>
      </c>
      <c r="L312" s="45"/>
      <c r="M312" s="212" t="s">
        <v>19</v>
      </c>
      <c r="N312" s="213" t="s">
        <v>44</v>
      </c>
      <c r="O312" s="85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233</v>
      </c>
      <c r="AT312" s="216" t="s">
        <v>137</v>
      </c>
      <c r="AU312" s="216" t="s">
        <v>83</v>
      </c>
      <c r="AY312" s="18" t="s">
        <v>134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81</v>
      </c>
      <c r="BK312" s="217">
        <f>ROUND(I312*H312,2)</f>
        <v>0</v>
      </c>
      <c r="BL312" s="18" t="s">
        <v>233</v>
      </c>
      <c r="BM312" s="216" t="s">
        <v>994</v>
      </c>
    </row>
    <row r="313" s="2" customFormat="1">
      <c r="A313" s="39"/>
      <c r="B313" s="40"/>
      <c r="C313" s="41"/>
      <c r="D313" s="218" t="s">
        <v>144</v>
      </c>
      <c r="E313" s="41"/>
      <c r="F313" s="219" t="s">
        <v>993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144</v>
      </c>
      <c r="AU313" s="18" t="s">
        <v>83</v>
      </c>
    </row>
    <row r="314" s="2" customFormat="1">
      <c r="A314" s="39"/>
      <c r="B314" s="40"/>
      <c r="C314" s="41"/>
      <c r="D314" s="223" t="s">
        <v>146</v>
      </c>
      <c r="E314" s="41"/>
      <c r="F314" s="224" t="s">
        <v>995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146</v>
      </c>
      <c r="AU314" s="18" t="s">
        <v>83</v>
      </c>
    </row>
    <row r="315" s="2" customFormat="1" ht="16.5" customHeight="1">
      <c r="A315" s="39"/>
      <c r="B315" s="40"/>
      <c r="C315" s="205" t="s">
        <v>526</v>
      </c>
      <c r="D315" s="205" t="s">
        <v>137</v>
      </c>
      <c r="E315" s="206" t="s">
        <v>996</v>
      </c>
      <c r="F315" s="207" t="s">
        <v>997</v>
      </c>
      <c r="G315" s="208" t="s">
        <v>150</v>
      </c>
      <c r="H315" s="209">
        <v>4</v>
      </c>
      <c r="I315" s="210"/>
      <c r="J315" s="211">
        <f>ROUND(I315*H315,2)</f>
        <v>0</v>
      </c>
      <c r="K315" s="207" t="s">
        <v>253</v>
      </c>
      <c r="L315" s="45"/>
      <c r="M315" s="212" t="s">
        <v>19</v>
      </c>
      <c r="N315" s="213" t="s">
        <v>44</v>
      </c>
      <c r="O315" s="85"/>
      <c r="P315" s="214">
        <f>O315*H315</f>
        <v>0</v>
      </c>
      <c r="Q315" s="214">
        <v>0</v>
      </c>
      <c r="R315" s="214">
        <f>Q315*H315</f>
        <v>0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233</v>
      </c>
      <c r="AT315" s="216" t="s">
        <v>137</v>
      </c>
      <c r="AU315" s="216" t="s">
        <v>83</v>
      </c>
      <c r="AY315" s="18" t="s">
        <v>134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81</v>
      </c>
      <c r="BK315" s="217">
        <f>ROUND(I315*H315,2)</f>
        <v>0</v>
      </c>
      <c r="BL315" s="18" t="s">
        <v>233</v>
      </c>
      <c r="BM315" s="216" t="s">
        <v>998</v>
      </c>
    </row>
    <row r="316" s="2" customFormat="1">
      <c r="A316" s="39"/>
      <c r="B316" s="40"/>
      <c r="C316" s="41"/>
      <c r="D316" s="218" t="s">
        <v>144</v>
      </c>
      <c r="E316" s="41"/>
      <c r="F316" s="219" t="s">
        <v>997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144</v>
      </c>
      <c r="AU316" s="18" t="s">
        <v>83</v>
      </c>
    </row>
    <row r="317" s="2" customFormat="1">
      <c r="A317" s="39"/>
      <c r="B317" s="40"/>
      <c r="C317" s="41"/>
      <c r="D317" s="223" t="s">
        <v>146</v>
      </c>
      <c r="E317" s="41"/>
      <c r="F317" s="224" t="s">
        <v>999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146</v>
      </c>
      <c r="AU317" s="18" t="s">
        <v>83</v>
      </c>
    </row>
    <row r="318" s="2" customFormat="1" ht="16.5" customHeight="1">
      <c r="A318" s="39"/>
      <c r="B318" s="40"/>
      <c r="C318" s="205" t="s">
        <v>530</v>
      </c>
      <c r="D318" s="205" t="s">
        <v>137</v>
      </c>
      <c r="E318" s="206" t="s">
        <v>1000</v>
      </c>
      <c r="F318" s="207" t="s">
        <v>1001</v>
      </c>
      <c r="G318" s="208" t="s">
        <v>150</v>
      </c>
      <c r="H318" s="209">
        <v>1</v>
      </c>
      <c r="I318" s="210"/>
      <c r="J318" s="211">
        <f>ROUND(I318*H318,2)</f>
        <v>0</v>
      </c>
      <c r="K318" s="207" t="s">
        <v>253</v>
      </c>
      <c r="L318" s="45"/>
      <c r="M318" s="212" t="s">
        <v>19</v>
      </c>
      <c r="N318" s="213" t="s">
        <v>44</v>
      </c>
      <c r="O318" s="85"/>
      <c r="P318" s="214">
        <f>O318*H318</f>
        <v>0</v>
      </c>
      <c r="Q318" s="214">
        <v>0</v>
      </c>
      <c r="R318" s="214">
        <f>Q318*H318</f>
        <v>0</v>
      </c>
      <c r="S318" s="214">
        <v>0.035999999999999997</v>
      </c>
      <c r="T318" s="215">
        <f>S318*H318</f>
        <v>0.035999999999999997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233</v>
      </c>
      <c r="AT318" s="216" t="s">
        <v>137</v>
      </c>
      <c r="AU318" s="216" t="s">
        <v>83</v>
      </c>
      <c r="AY318" s="18" t="s">
        <v>134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81</v>
      </c>
      <c r="BK318" s="217">
        <f>ROUND(I318*H318,2)</f>
        <v>0</v>
      </c>
      <c r="BL318" s="18" t="s">
        <v>233</v>
      </c>
      <c r="BM318" s="216" t="s">
        <v>1002</v>
      </c>
    </row>
    <row r="319" s="2" customFormat="1">
      <c r="A319" s="39"/>
      <c r="B319" s="40"/>
      <c r="C319" s="41"/>
      <c r="D319" s="218" t="s">
        <v>144</v>
      </c>
      <c r="E319" s="41"/>
      <c r="F319" s="219" t="s">
        <v>1001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144</v>
      </c>
      <c r="AU319" s="18" t="s">
        <v>83</v>
      </c>
    </row>
    <row r="320" s="2" customFormat="1">
      <c r="A320" s="39"/>
      <c r="B320" s="40"/>
      <c r="C320" s="41"/>
      <c r="D320" s="223" t="s">
        <v>146</v>
      </c>
      <c r="E320" s="41"/>
      <c r="F320" s="224" t="s">
        <v>1003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146</v>
      </c>
      <c r="AU320" s="18" t="s">
        <v>83</v>
      </c>
    </row>
    <row r="321" s="2" customFormat="1" ht="16.5" customHeight="1">
      <c r="A321" s="39"/>
      <c r="B321" s="40"/>
      <c r="C321" s="205" t="s">
        <v>538</v>
      </c>
      <c r="D321" s="205" t="s">
        <v>137</v>
      </c>
      <c r="E321" s="206" t="s">
        <v>1004</v>
      </c>
      <c r="F321" s="207" t="s">
        <v>1005</v>
      </c>
      <c r="G321" s="208" t="s">
        <v>150</v>
      </c>
      <c r="H321" s="209">
        <v>1</v>
      </c>
      <c r="I321" s="210"/>
      <c r="J321" s="211">
        <f>ROUND(I321*H321,2)</f>
        <v>0</v>
      </c>
      <c r="K321" s="207" t="s">
        <v>253</v>
      </c>
      <c r="L321" s="45"/>
      <c r="M321" s="212" t="s">
        <v>19</v>
      </c>
      <c r="N321" s="213" t="s">
        <v>44</v>
      </c>
      <c r="O321" s="85"/>
      <c r="P321" s="214">
        <f>O321*H321</f>
        <v>0</v>
      </c>
      <c r="Q321" s="214">
        <v>0</v>
      </c>
      <c r="R321" s="214">
        <f>Q321*H321</f>
        <v>0</v>
      </c>
      <c r="S321" s="214">
        <v>0.044999999999999998</v>
      </c>
      <c r="T321" s="215">
        <f>S321*H321</f>
        <v>0.044999999999999998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233</v>
      </c>
      <c r="AT321" s="216" t="s">
        <v>137</v>
      </c>
      <c r="AU321" s="216" t="s">
        <v>83</v>
      </c>
      <c r="AY321" s="18" t="s">
        <v>134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81</v>
      </c>
      <c r="BK321" s="217">
        <f>ROUND(I321*H321,2)</f>
        <v>0</v>
      </c>
      <c r="BL321" s="18" t="s">
        <v>233</v>
      </c>
      <c r="BM321" s="216" t="s">
        <v>1006</v>
      </c>
    </row>
    <row r="322" s="2" customFormat="1">
      <c r="A322" s="39"/>
      <c r="B322" s="40"/>
      <c r="C322" s="41"/>
      <c r="D322" s="218" t="s">
        <v>144</v>
      </c>
      <c r="E322" s="41"/>
      <c r="F322" s="219" t="s">
        <v>1005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144</v>
      </c>
      <c r="AU322" s="18" t="s">
        <v>83</v>
      </c>
    </row>
    <row r="323" s="2" customFormat="1">
      <c r="A323" s="39"/>
      <c r="B323" s="40"/>
      <c r="C323" s="41"/>
      <c r="D323" s="223" t="s">
        <v>146</v>
      </c>
      <c r="E323" s="41"/>
      <c r="F323" s="224" t="s">
        <v>1007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146</v>
      </c>
      <c r="AU323" s="18" t="s">
        <v>83</v>
      </c>
    </row>
    <row r="324" s="2" customFormat="1" ht="24.15" customHeight="1">
      <c r="A324" s="39"/>
      <c r="B324" s="40"/>
      <c r="C324" s="205" t="s">
        <v>544</v>
      </c>
      <c r="D324" s="205" t="s">
        <v>137</v>
      </c>
      <c r="E324" s="206" t="s">
        <v>1008</v>
      </c>
      <c r="F324" s="207" t="s">
        <v>1009</v>
      </c>
      <c r="G324" s="208" t="s">
        <v>140</v>
      </c>
      <c r="H324" s="209">
        <v>4</v>
      </c>
      <c r="I324" s="210"/>
      <c r="J324" s="211">
        <f>ROUND(I324*H324,2)</f>
        <v>0</v>
      </c>
      <c r="K324" s="207" t="s">
        <v>253</v>
      </c>
      <c r="L324" s="45"/>
      <c r="M324" s="212" t="s">
        <v>19</v>
      </c>
      <c r="N324" s="213" t="s">
        <v>44</v>
      </c>
      <c r="O324" s="85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233</v>
      </c>
      <c r="AT324" s="216" t="s">
        <v>137</v>
      </c>
      <c r="AU324" s="216" t="s">
        <v>83</v>
      </c>
      <c r="AY324" s="18" t="s">
        <v>134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81</v>
      </c>
      <c r="BK324" s="217">
        <f>ROUND(I324*H324,2)</f>
        <v>0</v>
      </c>
      <c r="BL324" s="18" t="s">
        <v>233</v>
      </c>
      <c r="BM324" s="216" t="s">
        <v>1010</v>
      </c>
    </row>
    <row r="325" s="2" customFormat="1">
      <c r="A325" s="39"/>
      <c r="B325" s="40"/>
      <c r="C325" s="41"/>
      <c r="D325" s="218" t="s">
        <v>144</v>
      </c>
      <c r="E325" s="41"/>
      <c r="F325" s="219" t="s">
        <v>1009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144</v>
      </c>
      <c r="AU325" s="18" t="s">
        <v>83</v>
      </c>
    </row>
    <row r="326" s="2" customFormat="1">
      <c r="A326" s="39"/>
      <c r="B326" s="40"/>
      <c r="C326" s="41"/>
      <c r="D326" s="223" t="s">
        <v>146</v>
      </c>
      <c r="E326" s="41"/>
      <c r="F326" s="224" t="s">
        <v>1011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146</v>
      </c>
      <c r="AU326" s="18" t="s">
        <v>83</v>
      </c>
    </row>
    <row r="327" s="13" customFormat="1">
      <c r="A327" s="13"/>
      <c r="B327" s="225"/>
      <c r="C327" s="226"/>
      <c r="D327" s="218" t="s">
        <v>165</v>
      </c>
      <c r="E327" s="227" t="s">
        <v>19</v>
      </c>
      <c r="F327" s="228" t="s">
        <v>1012</v>
      </c>
      <c r="G327" s="226"/>
      <c r="H327" s="229">
        <v>4</v>
      </c>
      <c r="I327" s="230"/>
      <c r="J327" s="226"/>
      <c r="K327" s="226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165</v>
      </c>
      <c r="AU327" s="235" t="s">
        <v>83</v>
      </c>
      <c r="AV327" s="13" t="s">
        <v>83</v>
      </c>
      <c r="AW327" s="13" t="s">
        <v>32</v>
      </c>
      <c r="AX327" s="13" t="s">
        <v>73</v>
      </c>
      <c r="AY327" s="235" t="s">
        <v>134</v>
      </c>
    </row>
    <row r="328" s="14" customFormat="1">
      <c r="A328" s="14"/>
      <c r="B328" s="251"/>
      <c r="C328" s="252"/>
      <c r="D328" s="218" t="s">
        <v>165</v>
      </c>
      <c r="E328" s="253" t="s">
        <v>19</v>
      </c>
      <c r="F328" s="254" t="s">
        <v>733</v>
      </c>
      <c r="G328" s="252"/>
      <c r="H328" s="255">
        <v>4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1" t="s">
        <v>165</v>
      </c>
      <c r="AU328" s="261" t="s">
        <v>83</v>
      </c>
      <c r="AV328" s="14" t="s">
        <v>142</v>
      </c>
      <c r="AW328" s="14" t="s">
        <v>32</v>
      </c>
      <c r="AX328" s="14" t="s">
        <v>81</v>
      </c>
      <c r="AY328" s="261" t="s">
        <v>134</v>
      </c>
    </row>
    <row r="329" s="2" customFormat="1" ht="16.5" customHeight="1">
      <c r="A329" s="39"/>
      <c r="B329" s="40"/>
      <c r="C329" s="205" t="s">
        <v>549</v>
      </c>
      <c r="D329" s="205" t="s">
        <v>137</v>
      </c>
      <c r="E329" s="206" t="s">
        <v>1013</v>
      </c>
      <c r="F329" s="207" t="s">
        <v>1014</v>
      </c>
      <c r="G329" s="208" t="s">
        <v>140</v>
      </c>
      <c r="H329" s="209">
        <v>7.2000000000000002</v>
      </c>
      <c r="I329" s="210"/>
      <c r="J329" s="211">
        <f>ROUND(I329*H329,2)</f>
        <v>0</v>
      </c>
      <c r="K329" s="207" t="s">
        <v>253</v>
      </c>
      <c r="L329" s="45"/>
      <c r="M329" s="212" t="s">
        <v>19</v>
      </c>
      <c r="N329" s="213" t="s">
        <v>44</v>
      </c>
      <c r="O329" s="85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233</v>
      </c>
      <c r="AT329" s="216" t="s">
        <v>137</v>
      </c>
      <c r="AU329" s="216" t="s">
        <v>83</v>
      </c>
      <c r="AY329" s="18" t="s">
        <v>134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81</v>
      </c>
      <c r="BK329" s="217">
        <f>ROUND(I329*H329,2)</f>
        <v>0</v>
      </c>
      <c r="BL329" s="18" t="s">
        <v>233</v>
      </c>
      <c r="BM329" s="216" t="s">
        <v>1015</v>
      </c>
    </row>
    <row r="330" s="2" customFormat="1">
      <c r="A330" s="39"/>
      <c r="B330" s="40"/>
      <c r="C330" s="41"/>
      <c r="D330" s="218" t="s">
        <v>144</v>
      </c>
      <c r="E330" s="41"/>
      <c r="F330" s="219" t="s">
        <v>1014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144</v>
      </c>
      <c r="AU330" s="18" t="s">
        <v>83</v>
      </c>
    </row>
    <row r="331" s="2" customFormat="1">
      <c r="A331" s="39"/>
      <c r="B331" s="40"/>
      <c r="C331" s="41"/>
      <c r="D331" s="223" t="s">
        <v>146</v>
      </c>
      <c r="E331" s="41"/>
      <c r="F331" s="224" t="s">
        <v>1016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146</v>
      </c>
      <c r="AU331" s="18" t="s">
        <v>83</v>
      </c>
    </row>
    <row r="332" s="13" customFormat="1">
      <c r="A332" s="13"/>
      <c r="B332" s="225"/>
      <c r="C332" s="226"/>
      <c r="D332" s="218" t="s">
        <v>165</v>
      </c>
      <c r="E332" s="227" t="s">
        <v>19</v>
      </c>
      <c r="F332" s="228" t="s">
        <v>1017</v>
      </c>
      <c r="G332" s="226"/>
      <c r="H332" s="229">
        <v>0.80000000000000004</v>
      </c>
      <c r="I332" s="230"/>
      <c r="J332" s="226"/>
      <c r="K332" s="226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165</v>
      </c>
      <c r="AU332" s="235" t="s">
        <v>83</v>
      </c>
      <c r="AV332" s="13" t="s">
        <v>83</v>
      </c>
      <c r="AW332" s="13" t="s">
        <v>32</v>
      </c>
      <c r="AX332" s="13" t="s">
        <v>73</v>
      </c>
      <c r="AY332" s="235" t="s">
        <v>134</v>
      </c>
    </row>
    <row r="333" s="13" customFormat="1">
      <c r="A333" s="13"/>
      <c r="B333" s="225"/>
      <c r="C333" s="226"/>
      <c r="D333" s="218" t="s">
        <v>165</v>
      </c>
      <c r="E333" s="227" t="s">
        <v>19</v>
      </c>
      <c r="F333" s="228" t="s">
        <v>1018</v>
      </c>
      <c r="G333" s="226"/>
      <c r="H333" s="229">
        <v>6.4000000000000004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165</v>
      </c>
      <c r="AU333" s="235" t="s">
        <v>83</v>
      </c>
      <c r="AV333" s="13" t="s">
        <v>83</v>
      </c>
      <c r="AW333" s="13" t="s">
        <v>32</v>
      </c>
      <c r="AX333" s="13" t="s">
        <v>73</v>
      </c>
      <c r="AY333" s="235" t="s">
        <v>134</v>
      </c>
    </row>
    <row r="334" s="14" customFormat="1">
      <c r="A334" s="14"/>
      <c r="B334" s="251"/>
      <c r="C334" s="252"/>
      <c r="D334" s="218" t="s">
        <v>165</v>
      </c>
      <c r="E334" s="253" t="s">
        <v>19</v>
      </c>
      <c r="F334" s="254" t="s">
        <v>733</v>
      </c>
      <c r="G334" s="252"/>
      <c r="H334" s="255">
        <v>7.2000000000000002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1" t="s">
        <v>165</v>
      </c>
      <c r="AU334" s="261" t="s">
        <v>83</v>
      </c>
      <c r="AV334" s="14" t="s">
        <v>142</v>
      </c>
      <c r="AW334" s="14" t="s">
        <v>32</v>
      </c>
      <c r="AX334" s="14" t="s">
        <v>81</v>
      </c>
      <c r="AY334" s="261" t="s">
        <v>134</v>
      </c>
    </row>
    <row r="335" s="12" customFormat="1" ht="22.8" customHeight="1">
      <c r="A335" s="12"/>
      <c r="B335" s="189"/>
      <c r="C335" s="190"/>
      <c r="D335" s="191" t="s">
        <v>72</v>
      </c>
      <c r="E335" s="203" t="s">
        <v>1019</v>
      </c>
      <c r="F335" s="203" t="s">
        <v>1020</v>
      </c>
      <c r="G335" s="190"/>
      <c r="H335" s="190"/>
      <c r="I335" s="193"/>
      <c r="J335" s="204">
        <f>BK335</f>
        <v>0</v>
      </c>
      <c r="K335" s="190"/>
      <c r="L335" s="195"/>
      <c r="M335" s="196"/>
      <c r="N335" s="197"/>
      <c r="O335" s="197"/>
      <c r="P335" s="198">
        <f>SUM(P336:P344)</f>
        <v>0</v>
      </c>
      <c r="Q335" s="197"/>
      <c r="R335" s="198">
        <f>SUM(R336:R344)</f>
        <v>0.066799999999999998</v>
      </c>
      <c r="S335" s="197"/>
      <c r="T335" s="199">
        <f>SUM(T336:T344)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0" t="s">
        <v>83</v>
      </c>
      <c r="AT335" s="201" t="s">
        <v>72</v>
      </c>
      <c r="AU335" s="201" t="s">
        <v>81</v>
      </c>
      <c r="AY335" s="200" t="s">
        <v>134</v>
      </c>
      <c r="BK335" s="202">
        <f>SUM(BK336:BK344)</f>
        <v>0</v>
      </c>
    </row>
    <row r="336" s="2" customFormat="1" ht="16.5" customHeight="1">
      <c r="A336" s="39"/>
      <c r="B336" s="40"/>
      <c r="C336" s="205" t="s">
        <v>555</v>
      </c>
      <c r="D336" s="205" t="s">
        <v>137</v>
      </c>
      <c r="E336" s="206" t="s">
        <v>1021</v>
      </c>
      <c r="F336" s="207" t="s">
        <v>1022</v>
      </c>
      <c r="G336" s="208" t="s">
        <v>150</v>
      </c>
      <c r="H336" s="209">
        <v>4</v>
      </c>
      <c r="I336" s="210"/>
      <c r="J336" s="211">
        <f>ROUND(I336*H336,2)</f>
        <v>0</v>
      </c>
      <c r="K336" s="207" t="s">
        <v>253</v>
      </c>
      <c r="L336" s="45"/>
      <c r="M336" s="212" t="s">
        <v>19</v>
      </c>
      <c r="N336" s="213" t="s">
        <v>44</v>
      </c>
      <c r="O336" s="85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233</v>
      </c>
      <c r="AT336" s="216" t="s">
        <v>137</v>
      </c>
      <c r="AU336" s="216" t="s">
        <v>83</v>
      </c>
      <c r="AY336" s="18" t="s">
        <v>134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81</v>
      </c>
      <c r="BK336" s="217">
        <f>ROUND(I336*H336,2)</f>
        <v>0</v>
      </c>
      <c r="BL336" s="18" t="s">
        <v>233</v>
      </c>
      <c r="BM336" s="216" t="s">
        <v>1023</v>
      </c>
    </row>
    <row r="337" s="2" customFormat="1">
      <c r="A337" s="39"/>
      <c r="B337" s="40"/>
      <c r="C337" s="41"/>
      <c r="D337" s="218" t="s">
        <v>144</v>
      </c>
      <c r="E337" s="41"/>
      <c r="F337" s="219" t="s">
        <v>1022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144</v>
      </c>
      <c r="AU337" s="18" t="s">
        <v>83</v>
      </c>
    </row>
    <row r="338" s="2" customFormat="1">
      <c r="A338" s="39"/>
      <c r="B338" s="40"/>
      <c r="C338" s="41"/>
      <c r="D338" s="223" t="s">
        <v>146</v>
      </c>
      <c r="E338" s="41"/>
      <c r="F338" s="224" t="s">
        <v>1024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146</v>
      </c>
      <c r="AU338" s="18" t="s">
        <v>83</v>
      </c>
    </row>
    <row r="339" s="2" customFormat="1" ht="16.5" customHeight="1">
      <c r="A339" s="39"/>
      <c r="B339" s="40"/>
      <c r="C339" s="236" t="s">
        <v>561</v>
      </c>
      <c r="D339" s="236" t="s">
        <v>219</v>
      </c>
      <c r="E339" s="237" t="s">
        <v>1025</v>
      </c>
      <c r="F339" s="238" t="s">
        <v>1026</v>
      </c>
      <c r="G339" s="239" t="s">
        <v>150</v>
      </c>
      <c r="H339" s="240">
        <v>4</v>
      </c>
      <c r="I339" s="241"/>
      <c r="J339" s="242">
        <f>ROUND(I339*H339,2)</f>
        <v>0</v>
      </c>
      <c r="K339" s="238" t="s">
        <v>253</v>
      </c>
      <c r="L339" s="243"/>
      <c r="M339" s="244" t="s">
        <v>19</v>
      </c>
      <c r="N339" s="245" t="s">
        <v>44</v>
      </c>
      <c r="O339" s="85"/>
      <c r="P339" s="214">
        <f>O339*H339</f>
        <v>0</v>
      </c>
      <c r="Q339" s="214">
        <v>0.0167</v>
      </c>
      <c r="R339" s="214">
        <f>Q339*H339</f>
        <v>0.066799999999999998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338</v>
      </c>
      <c r="AT339" s="216" t="s">
        <v>219</v>
      </c>
      <c r="AU339" s="216" t="s">
        <v>83</v>
      </c>
      <c r="AY339" s="18" t="s">
        <v>134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81</v>
      </c>
      <c r="BK339" s="217">
        <f>ROUND(I339*H339,2)</f>
        <v>0</v>
      </c>
      <c r="BL339" s="18" t="s">
        <v>233</v>
      </c>
      <c r="BM339" s="216" t="s">
        <v>1027</v>
      </c>
    </row>
    <row r="340" s="2" customFormat="1">
      <c r="A340" s="39"/>
      <c r="B340" s="40"/>
      <c r="C340" s="41"/>
      <c r="D340" s="218" t="s">
        <v>144</v>
      </c>
      <c r="E340" s="41"/>
      <c r="F340" s="219" t="s">
        <v>1026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144</v>
      </c>
      <c r="AU340" s="18" t="s">
        <v>83</v>
      </c>
    </row>
    <row r="341" s="2" customFormat="1">
      <c r="A341" s="39"/>
      <c r="B341" s="40"/>
      <c r="C341" s="41"/>
      <c r="D341" s="218" t="s">
        <v>223</v>
      </c>
      <c r="E341" s="41"/>
      <c r="F341" s="246" t="s">
        <v>1028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223</v>
      </c>
      <c r="AU341" s="18" t="s">
        <v>83</v>
      </c>
    </row>
    <row r="342" s="2" customFormat="1" ht="24.15" customHeight="1">
      <c r="A342" s="39"/>
      <c r="B342" s="40"/>
      <c r="C342" s="205" t="s">
        <v>567</v>
      </c>
      <c r="D342" s="205" t="s">
        <v>137</v>
      </c>
      <c r="E342" s="206" t="s">
        <v>1029</v>
      </c>
      <c r="F342" s="207" t="s">
        <v>1030</v>
      </c>
      <c r="G342" s="208" t="s">
        <v>156</v>
      </c>
      <c r="H342" s="209">
        <v>0.067000000000000004</v>
      </c>
      <c r="I342" s="210"/>
      <c r="J342" s="211">
        <f>ROUND(I342*H342,2)</f>
        <v>0</v>
      </c>
      <c r="K342" s="207" t="s">
        <v>253</v>
      </c>
      <c r="L342" s="45"/>
      <c r="M342" s="212" t="s">
        <v>19</v>
      </c>
      <c r="N342" s="213" t="s">
        <v>44</v>
      </c>
      <c r="O342" s="85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233</v>
      </c>
      <c r="AT342" s="216" t="s">
        <v>137</v>
      </c>
      <c r="AU342" s="216" t="s">
        <v>83</v>
      </c>
      <c r="AY342" s="18" t="s">
        <v>134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81</v>
      </c>
      <c r="BK342" s="217">
        <f>ROUND(I342*H342,2)</f>
        <v>0</v>
      </c>
      <c r="BL342" s="18" t="s">
        <v>233</v>
      </c>
      <c r="BM342" s="216" t="s">
        <v>1031</v>
      </c>
    </row>
    <row r="343" s="2" customFormat="1">
      <c r="A343" s="39"/>
      <c r="B343" s="40"/>
      <c r="C343" s="41"/>
      <c r="D343" s="218" t="s">
        <v>144</v>
      </c>
      <c r="E343" s="41"/>
      <c r="F343" s="219" t="s">
        <v>1030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144</v>
      </c>
      <c r="AU343" s="18" t="s">
        <v>83</v>
      </c>
    </row>
    <row r="344" s="2" customFormat="1">
      <c r="A344" s="39"/>
      <c r="B344" s="40"/>
      <c r="C344" s="41"/>
      <c r="D344" s="223" t="s">
        <v>146</v>
      </c>
      <c r="E344" s="41"/>
      <c r="F344" s="224" t="s">
        <v>1032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146</v>
      </c>
      <c r="AU344" s="18" t="s">
        <v>83</v>
      </c>
    </row>
    <row r="345" s="12" customFormat="1" ht="25.92" customHeight="1">
      <c r="A345" s="12"/>
      <c r="B345" s="189"/>
      <c r="C345" s="190"/>
      <c r="D345" s="191" t="s">
        <v>72</v>
      </c>
      <c r="E345" s="192" t="s">
        <v>678</v>
      </c>
      <c r="F345" s="192" t="s">
        <v>679</v>
      </c>
      <c r="G345" s="190"/>
      <c r="H345" s="190"/>
      <c r="I345" s="193"/>
      <c r="J345" s="194">
        <f>BK345</f>
        <v>0</v>
      </c>
      <c r="K345" s="190"/>
      <c r="L345" s="195"/>
      <c r="M345" s="196"/>
      <c r="N345" s="197"/>
      <c r="O345" s="197"/>
      <c r="P345" s="198">
        <f>SUM(P346:P357)</f>
        <v>0</v>
      </c>
      <c r="Q345" s="197"/>
      <c r="R345" s="198">
        <f>SUM(R346:R357)</f>
        <v>0</v>
      </c>
      <c r="S345" s="197"/>
      <c r="T345" s="199">
        <f>SUM(T346:T357)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0" t="s">
        <v>142</v>
      </c>
      <c r="AT345" s="201" t="s">
        <v>72</v>
      </c>
      <c r="AU345" s="201" t="s">
        <v>73</v>
      </c>
      <c r="AY345" s="200" t="s">
        <v>134</v>
      </c>
      <c r="BK345" s="202">
        <f>SUM(BK346:BK357)</f>
        <v>0</v>
      </c>
    </row>
    <row r="346" s="2" customFormat="1" ht="24.15" customHeight="1">
      <c r="A346" s="39"/>
      <c r="B346" s="40"/>
      <c r="C346" s="205" t="s">
        <v>573</v>
      </c>
      <c r="D346" s="205" t="s">
        <v>137</v>
      </c>
      <c r="E346" s="206" t="s">
        <v>1033</v>
      </c>
      <c r="F346" s="207" t="s">
        <v>1034</v>
      </c>
      <c r="G346" s="208" t="s">
        <v>683</v>
      </c>
      <c r="H346" s="209">
        <v>12</v>
      </c>
      <c r="I346" s="210"/>
      <c r="J346" s="211">
        <f>ROUND(I346*H346,2)</f>
        <v>0</v>
      </c>
      <c r="K346" s="207" t="s">
        <v>253</v>
      </c>
      <c r="L346" s="45"/>
      <c r="M346" s="212" t="s">
        <v>19</v>
      </c>
      <c r="N346" s="213" t="s">
        <v>44</v>
      </c>
      <c r="O346" s="85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470</v>
      </c>
      <c r="AT346" s="216" t="s">
        <v>137</v>
      </c>
      <c r="AU346" s="216" t="s">
        <v>81</v>
      </c>
      <c r="AY346" s="18" t="s">
        <v>134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81</v>
      </c>
      <c r="BK346" s="217">
        <f>ROUND(I346*H346,2)</f>
        <v>0</v>
      </c>
      <c r="BL346" s="18" t="s">
        <v>470</v>
      </c>
      <c r="BM346" s="216" t="s">
        <v>1035</v>
      </c>
    </row>
    <row r="347" s="2" customFormat="1">
      <c r="A347" s="39"/>
      <c r="B347" s="40"/>
      <c r="C347" s="41"/>
      <c r="D347" s="218" t="s">
        <v>144</v>
      </c>
      <c r="E347" s="41"/>
      <c r="F347" s="219" t="s">
        <v>1036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144</v>
      </c>
      <c r="AU347" s="18" t="s">
        <v>81</v>
      </c>
    </row>
    <row r="348" s="2" customFormat="1">
      <c r="A348" s="39"/>
      <c r="B348" s="40"/>
      <c r="C348" s="41"/>
      <c r="D348" s="223" t="s">
        <v>146</v>
      </c>
      <c r="E348" s="41"/>
      <c r="F348" s="224" t="s">
        <v>1037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146</v>
      </c>
      <c r="AU348" s="18" t="s">
        <v>81</v>
      </c>
    </row>
    <row r="349" s="13" customFormat="1">
      <c r="A349" s="13"/>
      <c r="B349" s="225"/>
      <c r="C349" s="226"/>
      <c r="D349" s="218" t="s">
        <v>165</v>
      </c>
      <c r="E349" s="227" t="s">
        <v>19</v>
      </c>
      <c r="F349" s="228" t="s">
        <v>8</v>
      </c>
      <c r="G349" s="226"/>
      <c r="H349" s="229">
        <v>12</v>
      </c>
      <c r="I349" s="230"/>
      <c r="J349" s="226"/>
      <c r="K349" s="226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165</v>
      </c>
      <c r="AU349" s="235" t="s">
        <v>81</v>
      </c>
      <c r="AV349" s="13" t="s">
        <v>83</v>
      </c>
      <c r="AW349" s="13" t="s">
        <v>32</v>
      </c>
      <c r="AX349" s="13" t="s">
        <v>81</v>
      </c>
      <c r="AY349" s="235" t="s">
        <v>134</v>
      </c>
    </row>
    <row r="350" s="2" customFormat="1" ht="24.15" customHeight="1">
      <c r="A350" s="39"/>
      <c r="B350" s="40"/>
      <c r="C350" s="205" t="s">
        <v>578</v>
      </c>
      <c r="D350" s="205" t="s">
        <v>137</v>
      </c>
      <c r="E350" s="206" t="s">
        <v>1038</v>
      </c>
      <c r="F350" s="207" t="s">
        <v>1039</v>
      </c>
      <c r="G350" s="208" t="s">
        <v>683</v>
      </c>
      <c r="H350" s="209">
        <v>16</v>
      </c>
      <c r="I350" s="210"/>
      <c r="J350" s="211">
        <f>ROUND(I350*H350,2)</f>
        <v>0</v>
      </c>
      <c r="K350" s="207" t="s">
        <v>253</v>
      </c>
      <c r="L350" s="45"/>
      <c r="M350" s="212" t="s">
        <v>19</v>
      </c>
      <c r="N350" s="213" t="s">
        <v>44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470</v>
      </c>
      <c r="AT350" s="216" t="s">
        <v>137</v>
      </c>
      <c r="AU350" s="216" t="s">
        <v>81</v>
      </c>
      <c r="AY350" s="18" t="s">
        <v>134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81</v>
      </c>
      <c r="BK350" s="217">
        <f>ROUND(I350*H350,2)</f>
        <v>0</v>
      </c>
      <c r="BL350" s="18" t="s">
        <v>470</v>
      </c>
      <c r="BM350" s="216" t="s">
        <v>1040</v>
      </c>
    </row>
    <row r="351" s="2" customFormat="1">
      <c r="A351" s="39"/>
      <c r="B351" s="40"/>
      <c r="C351" s="41"/>
      <c r="D351" s="218" t="s">
        <v>144</v>
      </c>
      <c r="E351" s="41"/>
      <c r="F351" s="219" t="s">
        <v>1041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144</v>
      </c>
      <c r="AU351" s="18" t="s">
        <v>81</v>
      </c>
    </row>
    <row r="352" s="2" customFormat="1">
      <c r="A352" s="39"/>
      <c r="B352" s="40"/>
      <c r="C352" s="41"/>
      <c r="D352" s="223" t="s">
        <v>146</v>
      </c>
      <c r="E352" s="41"/>
      <c r="F352" s="224" t="s">
        <v>1042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146</v>
      </c>
      <c r="AU352" s="18" t="s">
        <v>81</v>
      </c>
    </row>
    <row r="353" s="13" customFormat="1">
      <c r="A353" s="13"/>
      <c r="B353" s="225"/>
      <c r="C353" s="226"/>
      <c r="D353" s="218" t="s">
        <v>165</v>
      </c>
      <c r="E353" s="227" t="s">
        <v>19</v>
      </c>
      <c r="F353" s="228" t="s">
        <v>233</v>
      </c>
      <c r="G353" s="226"/>
      <c r="H353" s="229">
        <v>16</v>
      </c>
      <c r="I353" s="230"/>
      <c r="J353" s="226"/>
      <c r="K353" s="226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165</v>
      </c>
      <c r="AU353" s="235" t="s">
        <v>81</v>
      </c>
      <c r="AV353" s="13" t="s">
        <v>83</v>
      </c>
      <c r="AW353" s="13" t="s">
        <v>32</v>
      </c>
      <c r="AX353" s="13" t="s">
        <v>81</v>
      </c>
      <c r="AY353" s="235" t="s">
        <v>134</v>
      </c>
    </row>
    <row r="354" s="2" customFormat="1" ht="33" customHeight="1">
      <c r="A354" s="39"/>
      <c r="B354" s="40"/>
      <c r="C354" s="205" t="s">
        <v>584</v>
      </c>
      <c r="D354" s="205" t="s">
        <v>137</v>
      </c>
      <c r="E354" s="206" t="s">
        <v>688</v>
      </c>
      <c r="F354" s="207" t="s">
        <v>1043</v>
      </c>
      <c r="G354" s="208" t="s">
        <v>683</v>
      </c>
      <c r="H354" s="209">
        <v>12</v>
      </c>
      <c r="I354" s="210"/>
      <c r="J354" s="211">
        <f>ROUND(I354*H354,2)</f>
        <v>0</v>
      </c>
      <c r="K354" s="207" t="s">
        <v>253</v>
      </c>
      <c r="L354" s="45"/>
      <c r="M354" s="212" t="s">
        <v>19</v>
      </c>
      <c r="N354" s="213" t="s">
        <v>44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470</v>
      </c>
      <c r="AT354" s="216" t="s">
        <v>137</v>
      </c>
      <c r="AU354" s="216" t="s">
        <v>81</v>
      </c>
      <c r="AY354" s="18" t="s">
        <v>134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81</v>
      </c>
      <c r="BK354" s="217">
        <f>ROUND(I354*H354,2)</f>
        <v>0</v>
      </c>
      <c r="BL354" s="18" t="s">
        <v>470</v>
      </c>
      <c r="BM354" s="216" t="s">
        <v>1044</v>
      </c>
    </row>
    <row r="355" s="2" customFormat="1">
      <c r="A355" s="39"/>
      <c r="B355" s="40"/>
      <c r="C355" s="41"/>
      <c r="D355" s="218" t="s">
        <v>144</v>
      </c>
      <c r="E355" s="41"/>
      <c r="F355" s="219" t="s">
        <v>1045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144</v>
      </c>
      <c r="AU355" s="18" t="s">
        <v>81</v>
      </c>
    </row>
    <row r="356" s="2" customFormat="1">
      <c r="A356" s="39"/>
      <c r="B356" s="40"/>
      <c r="C356" s="41"/>
      <c r="D356" s="223" t="s">
        <v>146</v>
      </c>
      <c r="E356" s="41"/>
      <c r="F356" s="224" t="s">
        <v>1046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146</v>
      </c>
      <c r="AU356" s="18" t="s">
        <v>81</v>
      </c>
    </row>
    <row r="357" s="13" customFormat="1">
      <c r="A357" s="13"/>
      <c r="B357" s="225"/>
      <c r="C357" s="226"/>
      <c r="D357" s="218" t="s">
        <v>165</v>
      </c>
      <c r="E357" s="227" t="s">
        <v>19</v>
      </c>
      <c r="F357" s="228" t="s">
        <v>8</v>
      </c>
      <c r="G357" s="226"/>
      <c r="H357" s="229">
        <v>12</v>
      </c>
      <c r="I357" s="230"/>
      <c r="J357" s="226"/>
      <c r="K357" s="226"/>
      <c r="L357" s="231"/>
      <c r="M357" s="262"/>
      <c r="N357" s="263"/>
      <c r="O357" s="263"/>
      <c r="P357" s="263"/>
      <c r="Q357" s="263"/>
      <c r="R357" s="263"/>
      <c r="S357" s="263"/>
      <c r="T357" s="26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165</v>
      </c>
      <c r="AU357" s="235" t="s">
        <v>81</v>
      </c>
      <c r="AV357" s="13" t="s">
        <v>83</v>
      </c>
      <c r="AW357" s="13" t="s">
        <v>32</v>
      </c>
      <c r="AX357" s="13" t="s">
        <v>81</v>
      </c>
      <c r="AY357" s="235" t="s">
        <v>134</v>
      </c>
    </row>
    <row r="358" s="2" customFormat="1" ht="6.96" customHeight="1">
      <c r="A358" s="39"/>
      <c r="B358" s="60"/>
      <c r="C358" s="61"/>
      <c r="D358" s="61"/>
      <c r="E358" s="61"/>
      <c r="F358" s="61"/>
      <c r="G358" s="61"/>
      <c r="H358" s="61"/>
      <c r="I358" s="61"/>
      <c r="J358" s="61"/>
      <c r="K358" s="61"/>
      <c r="L358" s="45"/>
      <c r="M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</row>
  </sheetData>
  <sheetProtection sheet="1" autoFilter="0" formatColumns="0" formatRows="0" objects="1" scenarios="1" spinCount="100000" saltValue="8W5MIVG2KwHgFBmE5Zlp/DtZxhkCDDU/gMUB5V8p8jRryu6BI2TQER+Z5URCHLE3msju5yQpw9ZoaGLVasQ8sw==" hashValue="TCUHkDcZmRCAPjmsgByMX3u3yjlxCE5tJrS+ujFYWg0GV35VKHTzYPce/2ENnxMsfslEwT+r0mXhCvcsE96OuQ==" algorithmName="SHA-512" password="CC35"/>
  <autoFilter ref="C87:K35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3_02/721170972"/>
    <hyperlink ref="F96" r:id="rId2" display="https://podminky.urs.cz/item/CS_URS_2023_02/721171803"/>
    <hyperlink ref="F102" r:id="rId3" display="https://podminky.urs.cz/item/CS_URS_2023_02/721171912"/>
    <hyperlink ref="F105" r:id="rId4" display="https://podminky.urs.cz/item/CS_URS_2023_02/721171915"/>
    <hyperlink ref="F108" r:id="rId5" display="https://podminky.urs.cz/item/CS_URS_2023_02/721175202"/>
    <hyperlink ref="F111" r:id="rId6" display="https://podminky.urs.cz/item/CS_URS_2023_02/721175203"/>
    <hyperlink ref="F114" r:id="rId7" display="https://podminky.urs.cz/item/CS_URS_2023_02/721194104"/>
    <hyperlink ref="F117" r:id="rId8" display="https://podminky.urs.cz/item/CS_URS_2023_02/721194105"/>
    <hyperlink ref="F120" r:id="rId9" display="https://podminky.urs.cz/item/CS_URS_2023_02/721220801"/>
    <hyperlink ref="F123" r:id="rId10" display="https://podminky.urs.cz/item/CS_URS_2023_02/721290111"/>
    <hyperlink ref="F126" r:id="rId11" display="https://podminky.urs.cz/item/CS_URS_2023_02/998721102"/>
    <hyperlink ref="F130" r:id="rId12" display="https://podminky.urs.cz/item/CS_URS_2023_02/722170801"/>
    <hyperlink ref="F136" r:id="rId13" display="https://podminky.urs.cz/item/CS_URS_2023_02/722171913"/>
    <hyperlink ref="F139" r:id="rId14" display="https://podminky.urs.cz/item/CS_URS_2023_02/722173913"/>
    <hyperlink ref="F142" r:id="rId15" display="https://podminky.urs.cz/item/CS_URS_2023_02/722174062"/>
    <hyperlink ref="F148" r:id="rId16" display="https://podminky.urs.cz/item/CS_URS_2023_02/722174063"/>
    <hyperlink ref="F154" r:id="rId17" display="https://podminky.urs.cz/item/CS_URS_2023_02/722179191"/>
    <hyperlink ref="F157" r:id="rId18" display="https://podminky.urs.cz/item/CS_URS_2023_02/722179192"/>
    <hyperlink ref="F160" r:id="rId19" display="https://podminky.urs.cz/item/CS_URS_2023_02/722181221"/>
    <hyperlink ref="F163" r:id="rId20" display="https://podminky.urs.cz/item/CS_URS_2023_02/722181222"/>
    <hyperlink ref="F166" r:id="rId21" display="https://podminky.urs.cz/item/CS_URS_2023_02/722181241"/>
    <hyperlink ref="F169" r:id="rId22" display="https://podminky.urs.cz/item/CS_URS_2023_02/722181242"/>
    <hyperlink ref="F172" r:id="rId23" display="https://podminky.urs.cz/item/CS_URS_2023_02/722181812"/>
    <hyperlink ref="F178" r:id="rId24" display="https://podminky.urs.cz/item/CS_URS_2023_02/722182011"/>
    <hyperlink ref="F181" r:id="rId25" display="https://podminky.urs.cz/item/CS_URS_2023_02/722182012"/>
    <hyperlink ref="F184" r:id="rId26" display="https://podminky.urs.cz/item/CS_URS_2023_02/722190401"/>
    <hyperlink ref="F187" r:id="rId27" display="https://podminky.urs.cz/item/CS_URS_2023_02/722190901"/>
    <hyperlink ref="F190" r:id="rId28" display="https://podminky.urs.cz/item/CS_URS_2023_02/722220111"/>
    <hyperlink ref="F193" r:id="rId29" display="https://podminky.urs.cz/item/CS_URS_2023_02/722220851"/>
    <hyperlink ref="F196" r:id="rId30" display="https://podminky.urs.cz/item/CS_URS_2023_02/722220861"/>
    <hyperlink ref="F199" r:id="rId31" display="https://podminky.urs.cz/item/CS_URS_2023_02/722232043"/>
    <hyperlink ref="F202" r:id="rId32" display="https://podminky.urs.cz/item/CS_URS_2023_02/722232044"/>
    <hyperlink ref="F205" r:id="rId33" display="https://podminky.urs.cz/item/CS_URS_2023_02/722290234"/>
    <hyperlink ref="F211" r:id="rId34" display="https://podminky.urs.cz/item/CS_URS_2023_02/722290246"/>
    <hyperlink ref="F217" r:id="rId35" display="https://podminky.urs.cz/item/CS_URS_2023_02/998722102"/>
    <hyperlink ref="F221" r:id="rId36" display="https://podminky.urs.cz/item/CS_URS_2023_02/725210821"/>
    <hyperlink ref="F224" r:id="rId37" display="https://podminky.urs.cz/item/CS_URS_2023_02/725211661"/>
    <hyperlink ref="F227" r:id="rId38" display="https://podminky.urs.cz/item/CS_URS_2023_02/725311121"/>
    <hyperlink ref="F230" r:id="rId39" display="https://podminky.urs.cz/item/CS_URS_2023_02/725320822"/>
    <hyperlink ref="F233" r:id="rId40" display="https://podminky.urs.cz/item/CS_URS_2023_02/725813111"/>
    <hyperlink ref="F236" r:id="rId41" display="https://podminky.urs.cz/item/CS_URS_2023_02/725820801"/>
    <hyperlink ref="F239" r:id="rId42" display="https://podminky.urs.cz/item/CS_URS_2023_02/725820802"/>
    <hyperlink ref="F242" r:id="rId43" display="https://podminky.urs.cz/item/CS_URS_2023_02/725821325"/>
    <hyperlink ref="F245" r:id="rId44" display="https://podminky.urs.cz/item/CS_URS_2023_02/725822611"/>
    <hyperlink ref="F248" r:id="rId45" display="https://podminky.urs.cz/item/CS_URS_2023_02/725860811"/>
    <hyperlink ref="F251" r:id="rId46" display="https://podminky.urs.cz/item/CS_URS_2023_02/725860812"/>
    <hyperlink ref="F254" r:id="rId47" display="https://podminky.urs.cz/item/CS_URS_2023_02/725861102"/>
    <hyperlink ref="F257" r:id="rId48" display="https://podminky.urs.cz/item/CS_URS_2023_02/725862103"/>
    <hyperlink ref="F260" r:id="rId49" display="https://podminky.urs.cz/item/CS_URS_2023_02/725980121"/>
    <hyperlink ref="F263" r:id="rId50" display="https://podminky.urs.cz/item/CS_URS_2023_02/998725102"/>
    <hyperlink ref="F267" r:id="rId51" display="https://podminky.urs.cz/item/CS_URS_2023_02/733110806"/>
    <hyperlink ref="F270" r:id="rId52" display="https://podminky.urs.cz/item/CS_URS_2023_02/733223301"/>
    <hyperlink ref="F273" r:id="rId53" display="https://podminky.urs.cz/item/CS_URS_2023_02/733223302"/>
    <hyperlink ref="F278" r:id="rId54" display="https://podminky.urs.cz/item/CS_URS_2023_02/733223303"/>
    <hyperlink ref="F284" r:id="rId55" display="https://podminky.urs.cz/item/CS_URS_2023_02/733291101"/>
    <hyperlink ref="F289" r:id="rId56" display="https://podminky.urs.cz/item/CS_URS_2023_02/733293904"/>
    <hyperlink ref="F292" r:id="rId57" display="https://podminky.urs.cz/item/CS_URS_2023_02/998733102"/>
    <hyperlink ref="F296" r:id="rId58" display="https://podminky.urs.cz/item/CS_URS_2023_02/734200822"/>
    <hyperlink ref="F299" r:id="rId59" display="https://podminky.urs.cz/item/CS_URS_2023_02/734200823"/>
    <hyperlink ref="F302" r:id="rId60" display="https://podminky.urs.cz/item/CS_URS_2023_02/734209113"/>
    <hyperlink ref="F307" r:id="rId61" display="https://podminky.urs.cz/item/CS_URS_2023_02/998734102"/>
    <hyperlink ref="F311" r:id="rId62" display="https://podminky.urs.cz/item/CS_URS_2023_02/735000911"/>
    <hyperlink ref="F314" r:id="rId63" display="https://podminky.urs.cz/item/CS_URS_2023_02/735000912"/>
    <hyperlink ref="F317" r:id="rId64" display="https://podminky.urs.cz/item/CS_URS_2023_02/735191905"/>
    <hyperlink ref="F320" r:id="rId65" display="https://podminky.urs.cz/item/CS_URS_2023_02/735411812"/>
    <hyperlink ref="F323" r:id="rId66" display="https://podminky.urs.cz/item/CS_URS_2023_02/735411813"/>
    <hyperlink ref="F326" r:id="rId67" display="https://podminky.urs.cz/item/CS_URS_2023_02/735191910"/>
    <hyperlink ref="F331" r:id="rId68" display="https://podminky.urs.cz/item/CS_URS_2023_02/735494811"/>
    <hyperlink ref="F338" r:id="rId69" display="https://podminky.urs.cz/item/CS_URS_2023_02/751731181"/>
    <hyperlink ref="F344" r:id="rId70" display="https://podminky.urs.cz/item/CS_URS_2023_02/998751102"/>
    <hyperlink ref="F348" r:id="rId71" display="https://podminky.urs.cz/item/CS_URS_2023_02/HZS2212"/>
    <hyperlink ref="F352" r:id="rId72" display="https://podminky.urs.cz/item/CS_URS_2023_02/HZS2222"/>
    <hyperlink ref="F356" r:id="rId73" display="https://podminky.urs.cz/item/CS_URS_2023_02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Stavební úpravy - Ambulance, budova 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1047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27</v>
      </c>
      <c r="G12" s="39"/>
      <c r="H12" s="39"/>
      <c r="I12" s="133" t="s">
        <v>23</v>
      </c>
      <c r="J12" s="138" t="str">
        <f>'Rekapitulace stavby'!AN8</f>
        <v>6. 11. 2023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06369201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Amun Pro s.r.o.</v>
      </c>
      <c r="F24" s="39"/>
      <c r="G24" s="39"/>
      <c r="H24" s="39"/>
      <c r="I24" s="133" t="s">
        <v>28</v>
      </c>
      <c r="J24" s="137" t="str">
        <f>IF('Rekapitulace stavby'!AN20="","",'Rekapitulace stavby'!AN20)</f>
        <v>CZ06369201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ROUND((SUM(BE83:BE159)),  2)</f>
        <v>0</v>
      </c>
      <c r="G33" s="39"/>
      <c r="H33" s="39"/>
      <c r="I33" s="149">
        <v>0.20999999999999999</v>
      </c>
      <c r="J33" s="148">
        <f>ROUND(((SUM(BE83:BE159))*I33),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ROUND((SUM(BF83:BF159)),  2)</f>
        <v>0</v>
      </c>
      <c r="G34" s="39"/>
      <c r="H34" s="39"/>
      <c r="I34" s="149">
        <v>0.12</v>
      </c>
      <c r="J34" s="148">
        <f>ROUND(((SUM(BF83:BF159))*I34),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ROUND((SUM(BG83:BG159)),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ROUND((SUM(BH83:BH159)),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ROUND((SUM(BI83:BI159)),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Stavební úpravy - Ambulance, budova 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VZT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6. 11. 2023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1048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1049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1050</v>
      </c>
      <c r="E62" s="175"/>
      <c r="F62" s="175"/>
      <c r="G62" s="175"/>
      <c r="H62" s="175"/>
      <c r="I62" s="175"/>
      <c r="J62" s="176">
        <f>J94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1051</v>
      </c>
      <c r="E63" s="169"/>
      <c r="F63" s="169"/>
      <c r="G63" s="169"/>
      <c r="H63" s="169"/>
      <c r="I63" s="169"/>
      <c r="J63" s="170">
        <f>J129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119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Stavební úpravy - Ambulance, budova E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94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03 - VZT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6. 11. 2023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 xml:space="preserve"> </v>
      </c>
      <c r="G79" s="41"/>
      <c r="H79" s="41"/>
      <c r="I79" s="33" t="s">
        <v>31</v>
      </c>
      <c r="J79" s="37" t="str">
        <f>E21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33</v>
      </c>
      <c r="J80" s="37" t="str">
        <f>E24</f>
        <v>Amun Pro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120</v>
      </c>
      <c r="D82" s="181" t="s">
        <v>58</v>
      </c>
      <c r="E82" s="181" t="s">
        <v>54</v>
      </c>
      <c r="F82" s="181" t="s">
        <v>55</v>
      </c>
      <c r="G82" s="181" t="s">
        <v>121</v>
      </c>
      <c r="H82" s="181" t="s">
        <v>122</v>
      </c>
      <c r="I82" s="181" t="s">
        <v>123</v>
      </c>
      <c r="J82" s="181" t="s">
        <v>98</v>
      </c>
      <c r="K82" s="182" t="s">
        <v>124</v>
      </c>
      <c r="L82" s="183"/>
      <c r="M82" s="93" t="s">
        <v>19</v>
      </c>
      <c r="N82" s="94" t="s">
        <v>43</v>
      </c>
      <c r="O82" s="94" t="s">
        <v>125</v>
      </c>
      <c r="P82" s="94" t="s">
        <v>126</v>
      </c>
      <c r="Q82" s="94" t="s">
        <v>127</v>
      </c>
      <c r="R82" s="94" t="s">
        <v>128</v>
      </c>
      <c r="S82" s="94" t="s">
        <v>129</v>
      </c>
      <c r="T82" s="95" t="s">
        <v>130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131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P84+P129</f>
        <v>0</v>
      </c>
      <c r="Q83" s="97"/>
      <c r="R83" s="186">
        <f>R84+R129</f>
        <v>0</v>
      </c>
      <c r="S83" s="97"/>
      <c r="T83" s="187">
        <f>T84+T129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72</v>
      </c>
      <c r="AU83" s="18" t="s">
        <v>99</v>
      </c>
      <c r="BK83" s="188">
        <f>BK84+BK129</f>
        <v>0</v>
      </c>
    </row>
    <row r="84" s="12" customFormat="1" ht="25.92" customHeight="1">
      <c r="A84" s="12"/>
      <c r="B84" s="189"/>
      <c r="C84" s="190"/>
      <c r="D84" s="191" t="s">
        <v>72</v>
      </c>
      <c r="E84" s="192" t="s">
        <v>1052</v>
      </c>
      <c r="F84" s="192" t="s">
        <v>1053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P85+SUM(P86:P91)+P94</f>
        <v>0</v>
      </c>
      <c r="Q84" s="197"/>
      <c r="R84" s="198">
        <f>R85+SUM(R86:R91)+R94</f>
        <v>0</v>
      </c>
      <c r="S84" s="197"/>
      <c r="T84" s="199">
        <f>T85+SUM(T86:T91)+T94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73</v>
      </c>
      <c r="AY84" s="200" t="s">
        <v>134</v>
      </c>
      <c r="BK84" s="202">
        <f>BK85+SUM(BK86:BK91)+BK94</f>
        <v>0</v>
      </c>
    </row>
    <row r="85" s="2" customFormat="1" ht="37.8" customHeight="1">
      <c r="A85" s="39"/>
      <c r="B85" s="40"/>
      <c r="C85" s="205" t="s">
        <v>73</v>
      </c>
      <c r="D85" s="205" t="s">
        <v>137</v>
      </c>
      <c r="E85" s="206" t="s">
        <v>1054</v>
      </c>
      <c r="F85" s="207" t="s">
        <v>1055</v>
      </c>
      <c r="G85" s="208" t="s">
        <v>1056</v>
      </c>
      <c r="H85" s="209">
        <v>2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44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142</v>
      </c>
      <c r="AT85" s="216" t="s">
        <v>137</v>
      </c>
      <c r="AU85" s="216" t="s">
        <v>81</v>
      </c>
      <c r="AY85" s="18" t="s">
        <v>134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81</v>
      </c>
      <c r="BK85" s="217">
        <f>ROUND(I85*H85,2)</f>
        <v>0</v>
      </c>
      <c r="BL85" s="18" t="s">
        <v>142</v>
      </c>
      <c r="BM85" s="216" t="s">
        <v>83</v>
      </c>
    </row>
    <row r="86" s="2" customFormat="1">
      <c r="A86" s="39"/>
      <c r="B86" s="40"/>
      <c r="C86" s="41"/>
      <c r="D86" s="218" t="s">
        <v>144</v>
      </c>
      <c r="E86" s="41"/>
      <c r="F86" s="219" t="s">
        <v>1057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144</v>
      </c>
      <c r="AU86" s="18" t="s">
        <v>81</v>
      </c>
    </row>
    <row r="87" s="2" customFormat="1" ht="16.5" customHeight="1">
      <c r="A87" s="39"/>
      <c r="B87" s="40"/>
      <c r="C87" s="205" t="s">
        <v>73</v>
      </c>
      <c r="D87" s="205" t="s">
        <v>137</v>
      </c>
      <c r="E87" s="206" t="s">
        <v>1058</v>
      </c>
      <c r="F87" s="207" t="s">
        <v>1059</v>
      </c>
      <c r="G87" s="208" t="s">
        <v>1056</v>
      </c>
      <c r="H87" s="209">
        <v>8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44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142</v>
      </c>
      <c r="AT87" s="216" t="s">
        <v>137</v>
      </c>
      <c r="AU87" s="216" t="s">
        <v>81</v>
      </c>
      <c r="AY87" s="18" t="s">
        <v>134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81</v>
      </c>
      <c r="BK87" s="217">
        <f>ROUND(I87*H87,2)</f>
        <v>0</v>
      </c>
      <c r="BL87" s="18" t="s">
        <v>142</v>
      </c>
      <c r="BM87" s="216" t="s">
        <v>142</v>
      </c>
    </row>
    <row r="88" s="2" customFormat="1">
      <c r="A88" s="39"/>
      <c r="B88" s="40"/>
      <c r="C88" s="41"/>
      <c r="D88" s="218" t="s">
        <v>144</v>
      </c>
      <c r="E88" s="41"/>
      <c r="F88" s="219" t="s">
        <v>1059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144</v>
      </c>
      <c r="AU88" s="18" t="s">
        <v>81</v>
      </c>
    </row>
    <row r="89" s="2" customFormat="1" ht="16.5" customHeight="1">
      <c r="A89" s="39"/>
      <c r="B89" s="40"/>
      <c r="C89" s="205" t="s">
        <v>73</v>
      </c>
      <c r="D89" s="205" t="s">
        <v>137</v>
      </c>
      <c r="E89" s="206" t="s">
        <v>1060</v>
      </c>
      <c r="F89" s="207" t="s">
        <v>1061</v>
      </c>
      <c r="G89" s="208" t="s">
        <v>1056</v>
      </c>
      <c r="H89" s="209">
        <v>1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44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142</v>
      </c>
      <c r="AT89" s="216" t="s">
        <v>137</v>
      </c>
      <c r="AU89" s="216" t="s">
        <v>81</v>
      </c>
      <c r="AY89" s="18" t="s">
        <v>134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81</v>
      </c>
      <c r="BK89" s="217">
        <f>ROUND(I89*H89,2)</f>
        <v>0</v>
      </c>
      <c r="BL89" s="18" t="s">
        <v>142</v>
      </c>
      <c r="BM89" s="216" t="s">
        <v>174</v>
      </c>
    </row>
    <row r="90" s="2" customFormat="1">
      <c r="A90" s="39"/>
      <c r="B90" s="40"/>
      <c r="C90" s="41"/>
      <c r="D90" s="218" t="s">
        <v>144</v>
      </c>
      <c r="E90" s="41"/>
      <c r="F90" s="219" t="s">
        <v>1061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144</v>
      </c>
      <c r="AU90" s="18" t="s">
        <v>81</v>
      </c>
    </row>
    <row r="91" s="12" customFormat="1" ht="22.8" customHeight="1">
      <c r="A91" s="12"/>
      <c r="B91" s="189"/>
      <c r="C91" s="190"/>
      <c r="D91" s="191" t="s">
        <v>72</v>
      </c>
      <c r="E91" s="203" t="s">
        <v>1062</v>
      </c>
      <c r="F91" s="203" t="s">
        <v>1063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SUM(P92:P93)</f>
        <v>0</v>
      </c>
      <c r="Q91" s="197"/>
      <c r="R91" s="198">
        <f>SUM(R92:R93)</f>
        <v>0</v>
      </c>
      <c r="S91" s="197"/>
      <c r="T91" s="199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81</v>
      </c>
      <c r="AT91" s="201" t="s">
        <v>72</v>
      </c>
      <c r="AU91" s="201" t="s">
        <v>81</v>
      </c>
      <c r="AY91" s="200" t="s">
        <v>134</v>
      </c>
      <c r="BK91" s="202">
        <f>SUM(BK92:BK93)</f>
        <v>0</v>
      </c>
    </row>
    <row r="92" s="2" customFormat="1" ht="16.5" customHeight="1">
      <c r="A92" s="39"/>
      <c r="B92" s="40"/>
      <c r="C92" s="205" t="s">
        <v>73</v>
      </c>
      <c r="D92" s="205" t="s">
        <v>137</v>
      </c>
      <c r="E92" s="206" t="s">
        <v>1064</v>
      </c>
      <c r="F92" s="207" t="s">
        <v>1065</v>
      </c>
      <c r="G92" s="208" t="s">
        <v>140</v>
      </c>
      <c r="H92" s="209">
        <v>5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44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142</v>
      </c>
      <c r="AT92" s="216" t="s">
        <v>137</v>
      </c>
      <c r="AU92" s="216" t="s">
        <v>83</v>
      </c>
      <c r="AY92" s="18" t="s">
        <v>134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81</v>
      </c>
      <c r="BK92" s="217">
        <f>ROUND(I92*H92,2)</f>
        <v>0</v>
      </c>
      <c r="BL92" s="18" t="s">
        <v>142</v>
      </c>
      <c r="BM92" s="216" t="s">
        <v>188</v>
      </c>
    </row>
    <row r="93" s="2" customFormat="1">
      <c r="A93" s="39"/>
      <c r="B93" s="40"/>
      <c r="C93" s="41"/>
      <c r="D93" s="218" t="s">
        <v>144</v>
      </c>
      <c r="E93" s="41"/>
      <c r="F93" s="219" t="s">
        <v>1065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144</v>
      </c>
      <c r="AU93" s="18" t="s">
        <v>83</v>
      </c>
    </row>
    <row r="94" s="12" customFormat="1" ht="22.8" customHeight="1">
      <c r="A94" s="12"/>
      <c r="B94" s="189"/>
      <c r="C94" s="190"/>
      <c r="D94" s="191" t="s">
        <v>72</v>
      </c>
      <c r="E94" s="203" t="s">
        <v>1066</v>
      </c>
      <c r="F94" s="203" t="s">
        <v>1067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SUM(P95:P128)</f>
        <v>0</v>
      </c>
      <c r="Q94" s="197"/>
      <c r="R94" s="198">
        <f>SUM(R95:R128)</f>
        <v>0</v>
      </c>
      <c r="S94" s="197"/>
      <c r="T94" s="199">
        <f>SUM(T95:T128)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81</v>
      </c>
      <c r="AT94" s="201" t="s">
        <v>72</v>
      </c>
      <c r="AU94" s="201" t="s">
        <v>81</v>
      </c>
      <c r="AY94" s="200" t="s">
        <v>134</v>
      </c>
      <c r="BK94" s="202">
        <f>SUM(BK95:BK128)</f>
        <v>0</v>
      </c>
    </row>
    <row r="95" s="2" customFormat="1" ht="16.5" customHeight="1">
      <c r="A95" s="39"/>
      <c r="B95" s="40"/>
      <c r="C95" s="205" t="s">
        <v>73</v>
      </c>
      <c r="D95" s="205" t="s">
        <v>137</v>
      </c>
      <c r="E95" s="206" t="s">
        <v>1068</v>
      </c>
      <c r="F95" s="207" t="s">
        <v>1069</v>
      </c>
      <c r="G95" s="208" t="s">
        <v>1070</v>
      </c>
      <c r="H95" s="209">
        <v>21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44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142</v>
      </c>
      <c r="AT95" s="216" t="s">
        <v>137</v>
      </c>
      <c r="AU95" s="216" t="s">
        <v>83</v>
      </c>
      <c r="AY95" s="18" t="s">
        <v>134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81</v>
      </c>
      <c r="BK95" s="217">
        <f>ROUND(I95*H95,2)</f>
        <v>0</v>
      </c>
      <c r="BL95" s="18" t="s">
        <v>142</v>
      </c>
      <c r="BM95" s="216" t="s">
        <v>200</v>
      </c>
    </row>
    <row r="96" s="2" customFormat="1">
      <c r="A96" s="39"/>
      <c r="B96" s="40"/>
      <c r="C96" s="41"/>
      <c r="D96" s="218" t="s">
        <v>144</v>
      </c>
      <c r="E96" s="41"/>
      <c r="F96" s="219" t="s">
        <v>1069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144</v>
      </c>
      <c r="AU96" s="18" t="s">
        <v>83</v>
      </c>
    </row>
    <row r="97" s="2" customFormat="1" ht="16.5" customHeight="1">
      <c r="A97" s="39"/>
      <c r="B97" s="40"/>
      <c r="C97" s="205" t="s">
        <v>73</v>
      </c>
      <c r="D97" s="205" t="s">
        <v>137</v>
      </c>
      <c r="E97" s="206" t="s">
        <v>1071</v>
      </c>
      <c r="F97" s="207" t="s">
        <v>1072</v>
      </c>
      <c r="G97" s="208" t="s">
        <v>1070</v>
      </c>
      <c r="H97" s="209">
        <v>3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44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142</v>
      </c>
      <c r="AT97" s="216" t="s">
        <v>137</v>
      </c>
      <c r="AU97" s="216" t="s">
        <v>83</v>
      </c>
      <c r="AY97" s="18" t="s">
        <v>134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81</v>
      </c>
      <c r="BK97" s="217">
        <f>ROUND(I97*H97,2)</f>
        <v>0</v>
      </c>
      <c r="BL97" s="18" t="s">
        <v>142</v>
      </c>
      <c r="BM97" s="216" t="s">
        <v>8</v>
      </c>
    </row>
    <row r="98" s="2" customFormat="1">
      <c r="A98" s="39"/>
      <c r="B98" s="40"/>
      <c r="C98" s="41"/>
      <c r="D98" s="218" t="s">
        <v>144</v>
      </c>
      <c r="E98" s="41"/>
      <c r="F98" s="219" t="s">
        <v>1072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83</v>
      </c>
    </row>
    <row r="99" s="2" customFormat="1" ht="16.5" customHeight="1">
      <c r="A99" s="39"/>
      <c r="B99" s="40"/>
      <c r="C99" s="205" t="s">
        <v>73</v>
      </c>
      <c r="D99" s="205" t="s">
        <v>137</v>
      </c>
      <c r="E99" s="206" t="s">
        <v>1073</v>
      </c>
      <c r="F99" s="207" t="s">
        <v>1074</v>
      </c>
      <c r="G99" s="208" t="s">
        <v>1070</v>
      </c>
      <c r="H99" s="209">
        <v>3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44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142</v>
      </c>
      <c r="AT99" s="216" t="s">
        <v>137</v>
      </c>
      <c r="AU99" s="216" t="s">
        <v>83</v>
      </c>
      <c r="AY99" s="18" t="s">
        <v>134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81</v>
      </c>
      <c r="BK99" s="217">
        <f>ROUND(I99*H99,2)</f>
        <v>0</v>
      </c>
      <c r="BL99" s="18" t="s">
        <v>142</v>
      </c>
      <c r="BM99" s="216" t="s">
        <v>225</v>
      </c>
    </row>
    <row r="100" s="2" customFormat="1">
      <c r="A100" s="39"/>
      <c r="B100" s="40"/>
      <c r="C100" s="41"/>
      <c r="D100" s="218" t="s">
        <v>144</v>
      </c>
      <c r="E100" s="41"/>
      <c r="F100" s="219" t="s">
        <v>1074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144</v>
      </c>
      <c r="AU100" s="18" t="s">
        <v>83</v>
      </c>
    </row>
    <row r="101" s="2" customFormat="1" ht="16.5" customHeight="1">
      <c r="A101" s="39"/>
      <c r="B101" s="40"/>
      <c r="C101" s="205" t="s">
        <v>73</v>
      </c>
      <c r="D101" s="205" t="s">
        <v>137</v>
      </c>
      <c r="E101" s="206" t="s">
        <v>1075</v>
      </c>
      <c r="F101" s="207" t="s">
        <v>1076</v>
      </c>
      <c r="G101" s="208" t="s">
        <v>1070</v>
      </c>
      <c r="H101" s="209">
        <v>24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44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142</v>
      </c>
      <c r="AT101" s="216" t="s">
        <v>137</v>
      </c>
      <c r="AU101" s="216" t="s">
        <v>83</v>
      </c>
      <c r="AY101" s="18" t="s">
        <v>134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81</v>
      </c>
      <c r="BK101" s="217">
        <f>ROUND(I101*H101,2)</f>
        <v>0</v>
      </c>
      <c r="BL101" s="18" t="s">
        <v>142</v>
      </c>
      <c r="BM101" s="216" t="s">
        <v>233</v>
      </c>
    </row>
    <row r="102" s="2" customFormat="1">
      <c r="A102" s="39"/>
      <c r="B102" s="40"/>
      <c r="C102" s="41"/>
      <c r="D102" s="218" t="s">
        <v>144</v>
      </c>
      <c r="E102" s="41"/>
      <c r="F102" s="219" t="s">
        <v>1076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83</v>
      </c>
    </row>
    <row r="103" s="2" customFormat="1" ht="16.5" customHeight="1">
      <c r="A103" s="39"/>
      <c r="B103" s="40"/>
      <c r="C103" s="205" t="s">
        <v>73</v>
      </c>
      <c r="D103" s="205" t="s">
        <v>137</v>
      </c>
      <c r="E103" s="206" t="s">
        <v>1077</v>
      </c>
      <c r="F103" s="207" t="s">
        <v>1078</v>
      </c>
      <c r="G103" s="208" t="s">
        <v>1070</v>
      </c>
      <c r="H103" s="209">
        <v>4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44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142</v>
      </c>
      <c r="AT103" s="216" t="s">
        <v>137</v>
      </c>
      <c r="AU103" s="216" t="s">
        <v>83</v>
      </c>
      <c r="AY103" s="18" t="s">
        <v>134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142</v>
      </c>
      <c r="BM103" s="216" t="s">
        <v>244</v>
      </c>
    </row>
    <row r="104" s="2" customFormat="1">
      <c r="A104" s="39"/>
      <c r="B104" s="40"/>
      <c r="C104" s="41"/>
      <c r="D104" s="218" t="s">
        <v>144</v>
      </c>
      <c r="E104" s="41"/>
      <c r="F104" s="219" t="s">
        <v>1078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144</v>
      </c>
      <c r="AU104" s="18" t="s">
        <v>83</v>
      </c>
    </row>
    <row r="105" s="2" customFormat="1" ht="16.5" customHeight="1">
      <c r="A105" s="39"/>
      <c r="B105" s="40"/>
      <c r="C105" s="205" t="s">
        <v>73</v>
      </c>
      <c r="D105" s="205" t="s">
        <v>137</v>
      </c>
      <c r="E105" s="206" t="s">
        <v>1079</v>
      </c>
      <c r="F105" s="207" t="s">
        <v>1080</v>
      </c>
      <c r="G105" s="208" t="s">
        <v>1070</v>
      </c>
      <c r="H105" s="209">
        <v>10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44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142</v>
      </c>
      <c r="AT105" s="216" t="s">
        <v>137</v>
      </c>
      <c r="AU105" s="216" t="s">
        <v>83</v>
      </c>
      <c r="AY105" s="18" t="s">
        <v>134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142</v>
      </c>
      <c r="BM105" s="216" t="s">
        <v>264</v>
      </c>
    </row>
    <row r="106" s="2" customFormat="1">
      <c r="A106" s="39"/>
      <c r="B106" s="40"/>
      <c r="C106" s="41"/>
      <c r="D106" s="218" t="s">
        <v>144</v>
      </c>
      <c r="E106" s="41"/>
      <c r="F106" s="219" t="s">
        <v>1080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144</v>
      </c>
      <c r="AU106" s="18" t="s">
        <v>83</v>
      </c>
    </row>
    <row r="107" s="2" customFormat="1" ht="33" customHeight="1">
      <c r="A107" s="39"/>
      <c r="B107" s="40"/>
      <c r="C107" s="205" t="s">
        <v>73</v>
      </c>
      <c r="D107" s="205" t="s">
        <v>137</v>
      </c>
      <c r="E107" s="206" t="s">
        <v>1081</v>
      </c>
      <c r="F107" s="207" t="s">
        <v>1082</v>
      </c>
      <c r="G107" s="208" t="s">
        <v>140</v>
      </c>
      <c r="H107" s="209">
        <v>8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44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142</v>
      </c>
      <c r="AT107" s="216" t="s">
        <v>137</v>
      </c>
      <c r="AU107" s="216" t="s">
        <v>83</v>
      </c>
      <c r="AY107" s="18" t="s">
        <v>134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81</v>
      </c>
      <c r="BK107" s="217">
        <f>ROUND(I107*H107,2)</f>
        <v>0</v>
      </c>
      <c r="BL107" s="18" t="s">
        <v>142</v>
      </c>
      <c r="BM107" s="216" t="s">
        <v>275</v>
      </c>
    </row>
    <row r="108" s="2" customFormat="1">
      <c r="A108" s="39"/>
      <c r="B108" s="40"/>
      <c r="C108" s="41"/>
      <c r="D108" s="218" t="s">
        <v>144</v>
      </c>
      <c r="E108" s="41"/>
      <c r="F108" s="219" t="s">
        <v>1082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144</v>
      </c>
      <c r="AU108" s="18" t="s">
        <v>83</v>
      </c>
    </row>
    <row r="109" s="2" customFormat="1" ht="24.15" customHeight="1">
      <c r="A109" s="39"/>
      <c r="B109" s="40"/>
      <c r="C109" s="205" t="s">
        <v>73</v>
      </c>
      <c r="D109" s="205" t="s">
        <v>137</v>
      </c>
      <c r="E109" s="206" t="s">
        <v>1083</v>
      </c>
      <c r="F109" s="207" t="s">
        <v>1084</v>
      </c>
      <c r="G109" s="208" t="s">
        <v>1056</v>
      </c>
      <c r="H109" s="209">
        <v>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44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142</v>
      </c>
      <c r="AT109" s="216" t="s">
        <v>137</v>
      </c>
      <c r="AU109" s="216" t="s">
        <v>83</v>
      </c>
      <c r="AY109" s="18" t="s">
        <v>134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142</v>
      </c>
      <c r="BM109" s="216" t="s">
        <v>287</v>
      </c>
    </row>
    <row r="110" s="2" customFormat="1">
      <c r="A110" s="39"/>
      <c r="B110" s="40"/>
      <c r="C110" s="41"/>
      <c r="D110" s="218" t="s">
        <v>144</v>
      </c>
      <c r="E110" s="41"/>
      <c r="F110" s="219" t="s">
        <v>1084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83</v>
      </c>
    </row>
    <row r="111" s="2" customFormat="1" ht="16.5" customHeight="1">
      <c r="A111" s="39"/>
      <c r="B111" s="40"/>
      <c r="C111" s="205" t="s">
        <v>73</v>
      </c>
      <c r="D111" s="205" t="s">
        <v>137</v>
      </c>
      <c r="E111" s="206" t="s">
        <v>1085</v>
      </c>
      <c r="F111" s="207" t="s">
        <v>1086</v>
      </c>
      <c r="G111" s="208" t="s">
        <v>1056</v>
      </c>
      <c r="H111" s="209">
        <v>1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44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142</v>
      </c>
      <c r="AT111" s="216" t="s">
        <v>137</v>
      </c>
      <c r="AU111" s="216" t="s">
        <v>83</v>
      </c>
      <c r="AY111" s="18" t="s">
        <v>134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81</v>
      </c>
      <c r="BK111" s="217">
        <f>ROUND(I111*H111,2)</f>
        <v>0</v>
      </c>
      <c r="BL111" s="18" t="s">
        <v>142</v>
      </c>
      <c r="BM111" s="216" t="s">
        <v>299</v>
      </c>
    </row>
    <row r="112" s="2" customFormat="1">
      <c r="A112" s="39"/>
      <c r="B112" s="40"/>
      <c r="C112" s="41"/>
      <c r="D112" s="218" t="s">
        <v>144</v>
      </c>
      <c r="E112" s="41"/>
      <c r="F112" s="219" t="s">
        <v>1086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144</v>
      </c>
      <c r="AU112" s="18" t="s">
        <v>83</v>
      </c>
    </row>
    <row r="113" s="2" customFormat="1" ht="24.15" customHeight="1">
      <c r="A113" s="39"/>
      <c r="B113" s="40"/>
      <c r="C113" s="205" t="s">
        <v>73</v>
      </c>
      <c r="D113" s="205" t="s">
        <v>137</v>
      </c>
      <c r="E113" s="206" t="s">
        <v>1087</v>
      </c>
      <c r="F113" s="207" t="s">
        <v>1088</v>
      </c>
      <c r="G113" s="208" t="s">
        <v>1070</v>
      </c>
      <c r="H113" s="209">
        <v>30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44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142</v>
      </c>
      <c r="AT113" s="216" t="s">
        <v>137</v>
      </c>
      <c r="AU113" s="216" t="s">
        <v>83</v>
      </c>
      <c r="AY113" s="18" t="s">
        <v>134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81</v>
      </c>
      <c r="BK113" s="217">
        <f>ROUND(I113*H113,2)</f>
        <v>0</v>
      </c>
      <c r="BL113" s="18" t="s">
        <v>142</v>
      </c>
      <c r="BM113" s="216" t="s">
        <v>313</v>
      </c>
    </row>
    <row r="114" s="2" customFormat="1">
      <c r="A114" s="39"/>
      <c r="B114" s="40"/>
      <c r="C114" s="41"/>
      <c r="D114" s="218" t="s">
        <v>144</v>
      </c>
      <c r="E114" s="41"/>
      <c r="F114" s="219" t="s">
        <v>1088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144</v>
      </c>
      <c r="AU114" s="18" t="s">
        <v>83</v>
      </c>
    </row>
    <row r="115" s="2" customFormat="1" ht="16.5" customHeight="1">
      <c r="A115" s="39"/>
      <c r="B115" s="40"/>
      <c r="C115" s="205" t="s">
        <v>73</v>
      </c>
      <c r="D115" s="205" t="s">
        <v>137</v>
      </c>
      <c r="E115" s="206" t="s">
        <v>1089</v>
      </c>
      <c r="F115" s="207" t="s">
        <v>1090</v>
      </c>
      <c r="G115" s="208" t="s">
        <v>1091</v>
      </c>
      <c r="H115" s="209">
        <v>1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44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142</v>
      </c>
      <c r="AT115" s="216" t="s">
        <v>137</v>
      </c>
      <c r="AU115" s="216" t="s">
        <v>83</v>
      </c>
      <c r="AY115" s="18" t="s">
        <v>134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81</v>
      </c>
      <c r="BK115" s="217">
        <f>ROUND(I115*H115,2)</f>
        <v>0</v>
      </c>
      <c r="BL115" s="18" t="s">
        <v>142</v>
      </c>
      <c r="BM115" s="216" t="s">
        <v>324</v>
      </c>
    </row>
    <row r="116" s="2" customFormat="1">
      <c r="A116" s="39"/>
      <c r="B116" s="40"/>
      <c r="C116" s="41"/>
      <c r="D116" s="218" t="s">
        <v>144</v>
      </c>
      <c r="E116" s="41"/>
      <c r="F116" s="219" t="s">
        <v>1090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144</v>
      </c>
      <c r="AU116" s="18" t="s">
        <v>83</v>
      </c>
    </row>
    <row r="117" s="2" customFormat="1" ht="16.5" customHeight="1">
      <c r="A117" s="39"/>
      <c r="B117" s="40"/>
      <c r="C117" s="205" t="s">
        <v>73</v>
      </c>
      <c r="D117" s="205" t="s">
        <v>137</v>
      </c>
      <c r="E117" s="206" t="s">
        <v>1092</v>
      </c>
      <c r="F117" s="207" t="s">
        <v>1093</v>
      </c>
      <c r="G117" s="208" t="s">
        <v>1056</v>
      </c>
      <c r="H117" s="209">
        <v>10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44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142</v>
      </c>
      <c r="AT117" s="216" t="s">
        <v>137</v>
      </c>
      <c r="AU117" s="216" t="s">
        <v>83</v>
      </c>
      <c r="AY117" s="18" t="s">
        <v>134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81</v>
      </c>
      <c r="BK117" s="217">
        <f>ROUND(I117*H117,2)</f>
        <v>0</v>
      </c>
      <c r="BL117" s="18" t="s">
        <v>142</v>
      </c>
      <c r="BM117" s="216" t="s">
        <v>338</v>
      </c>
    </row>
    <row r="118" s="2" customFormat="1">
      <c r="A118" s="39"/>
      <c r="B118" s="40"/>
      <c r="C118" s="41"/>
      <c r="D118" s="218" t="s">
        <v>144</v>
      </c>
      <c r="E118" s="41"/>
      <c r="F118" s="219" t="s">
        <v>1093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144</v>
      </c>
      <c r="AU118" s="18" t="s">
        <v>83</v>
      </c>
    </row>
    <row r="119" s="2" customFormat="1" ht="16.5" customHeight="1">
      <c r="A119" s="39"/>
      <c r="B119" s="40"/>
      <c r="C119" s="205" t="s">
        <v>73</v>
      </c>
      <c r="D119" s="205" t="s">
        <v>137</v>
      </c>
      <c r="E119" s="206" t="s">
        <v>1094</v>
      </c>
      <c r="F119" s="207" t="s">
        <v>1095</v>
      </c>
      <c r="G119" s="208" t="s">
        <v>140</v>
      </c>
      <c r="H119" s="209">
        <v>20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44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142</v>
      </c>
      <c r="AT119" s="216" t="s">
        <v>137</v>
      </c>
      <c r="AU119" s="216" t="s">
        <v>83</v>
      </c>
      <c r="AY119" s="18" t="s">
        <v>134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81</v>
      </c>
      <c r="BK119" s="217">
        <f>ROUND(I119*H119,2)</f>
        <v>0</v>
      </c>
      <c r="BL119" s="18" t="s">
        <v>142</v>
      </c>
      <c r="BM119" s="216" t="s">
        <v>354</v>
      </c>
    </row>
    <row r="120" s="2" customFormat="1">
      <c r="A120" s="39"/>
      <c r="B120" s="40"/>
      <c r="C120" s="41"/>
      <c r="D120" s="218" t="s">
        <v>144</v>
      </c>
      <c r="E120" s="41"/>
      <c r="F120" s="219" t="s">
        <v>1095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83</v>
      </c>
    </row>
    <row r="121" s="2" customFormat="1" ht="16.5" customHeight="1">
      <c r="A121" s="39"/>
      <c r="B121" s="40"/>
      <c r="C121" s="205" t="s">
        <v>73</v>
      </c>
      <c r="D121" s="205" t="s">
        <v>137</v>
      </c>
      <c r="E121" s="206" t="s">
        <v>1096</v>
      </c>
      <c r="F121" s="207" t="s">
        <v>1097</v>
      </c>
      <c r="G121" s="208" t="s">
        <v>1056</v>
      </c>
      <c r="H121" s="209">
        <v>4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44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142</v>
      </c>
      <c r="AT121" s="216" t="s">
        <v>137</v>
      </c>
      <c r="AU121" s="216" t="s">
        <v>83</v>
      </c>
      <c r="AY121" s="18" t="s">
        <v>134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81</v>
      </c>
      <c r="BK121" s="217">
        <f>ROUND(I121*H121,2)</f>
        <v>0</v>
      </c>
      <c r="BL121" s="18" t="s">
        <v>142</v>
      </c>
      <c r="BM121" s="216" t="s">
        <v>364</v>
      </c>
    </row>
    <row r="122" s="2" customFormat="1">
      <c r="A122" s="39"/>
      <c r="B122" s="40"/>
      <c r="C122" s="41"/>
      <c r="D122" s="218" t="s">
        <v>144</v>
      </c>
      <c r="E122" s="41"/>
      <c r="F122" s="219" t="s">
        <v>1097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144</v>
      </c>
      <c r="AU122" s="18" t="s">
        <v>83</v>
      </c>
    </row>
    <row r="123" s="2" customFormat="1" ht="16.5" customHeight="1">
      <c r="A123" s="39"/>
      <c r="B123" s="40"/>
      <c r="C123" s="205" t="s">
        <v>73</v>
      </c>
      <c r="D123" s="205" t="s">
        <v>137</v>
      </c>
      <c r="E123" s="206" t="s">
        <v>1098</v>
      </c>
      <c r="F123" s="207" t="s">
        <v>1099</v>
      </c>
      <c r="G123" s="208" t="s">
        <v>140</v>
      </c>
      <c r="H123" s="209">
        <v>10</v>
      </c>
      <c r="I123" s="210"/>
      <c r="J123" s="211">
        <f>ROUND(I123*H123,2)</f>
        <v>0</v>
      </c>
      <c r="K123" s="207" t="s">
        <v>19</v>
      </c>
      <c r="L123" s="45"/>
      <c r="M123" s="212" t="s">
        <v>19</v>
      </c>
      <c r="N123" s="213" t="s">
        <v>44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142</v>
      </c>
      <c r="AT123" s="216" t="s">
        <v>137</v>
      </c>
      <c r="AU123" s="216" t="s">
        <v>83</v>
      </c>
      <c r="AY123" s="18" t="s">
        <v>134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81</v>
      </c>
      <c r="BK123" s="217">
        <f>ROUND(I123*H123,2)</f>
        <v>0</v>
      </c>
      <c r="BL123" s="18" t="s">
        <v>142</v>
      </c>
      <c r="BM123" s="216" t="s">
        <v>376</v>
      </c>
    </row>
    <row r="124" s="2" customFormat="1">
      <c r="A124" s="39"/>
      <c r="B124" s="40"/>
      <c r="C124" s="41"/>
      <c r="D124" s="218" t="s">
        <v>144</v>
      </c>
      <c r="E124" s="41"/>
      <c r="F124" s="219" t="s">
        <v>1099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144</v>
      </c>
      <c r="AU124" s="18" t="s">
        <v>83</v>
      </c>
    </row>
    <row r="125" s="2" customFormat="1" ht="16.5" customHeight="1">
      <c r="A125" s="39"/>
      <c r="B125" s="40"/>
      <c r="C125" s="205" t="s">
        <v>73</v>
      </c>
      <c r="D125" s="205" t="s">
        <v>137</v>
      </c>
      <c r="E125" s="206" t="s">
        <v>1100</v>
      </c>
      <c r="F125" s="207" t="s">
        <v>1101</v>
      </c>
      <c r="G125" s="208" t="s">
        <v>547</v>
      </c>
      <c r="H125" s="209">
        <v>50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44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142</v>
      </c>
      <c r="AT125" s="216" t="s">
        <v>137</v>
      </c>
      <c r="AU125" s="216" t="s">
        <v>83</v>
      </c>
      <c r="AY125" s="18" t="s">
        <v>134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81</v>
      </c>
      <c r="BK125" s="217">
        <f>ROUND(I125*H125,2)</f>
        <v>0</v>
      </c>
      <c r="BL125" s="18" t="s">
        <v>142</v>
      </c>
      <c r="BM125" s="216" t="s">
        <v>391</v>
      </c>
    </row>
    <row r="126" s="2" customFormat="1">
      <c r="A126" s="39"/>
      <c r="B126" s="40"/>
      <c r="C126" s="41"/>
      <c r="D126" s="218" t="s">
        <v>144</v>
      </c>
      <c r="E126" s="41"/>
      <c r="F126" s="219" t="s">
        <v>1101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144</v>
      </c>
      <c r="AU126" s="18" t="s">
        <v>83</v>
      </c>
    </row>
    <row r="127" s="2" customFormat="1" ht="16.5" customHeight="1">
      <c r="A127" s="39"/>
      <c r="B127" s="40"/>
      <c r="C127" s="205" t="s">
        <v>73</v>
      </c>
      <c r="D127" s="205" t="s">
        <v>137</v>
      </c>
      <c r="E127" s="206" t="s">
        <v>1102</v>
      </c>
      <c r="F127" s="207" t="s">
        <v>1103</v>
      </c>
      <c r="G127" s="208" t="s">
        <v>1056</v>
      </c>
      <c r="H127" s="209">
        <v>2</v>
      </c>
      <c r="I127" s="210"/>
      <c r="J127" s="211">
        <f>ROUND(I127*H127,2)</f>
        <v>0</v>
      </c>
      <c r="K127" s="207" t="s">
        <v>19</v>
      </c>
      <c r="L127" s="45"/>
      <c r="M127" s="212" t="s">
        <v>19</v>
      </c>
      <c r="N127" s="213" t="s">
        <v>44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142</v>
      </c>
      <c r="AT127" s="216" t="s">
        <v>137</v>
      </c>
      <c r="AU127" s="216" t="s">
        <v>83</v>
      </c>
      <c r="AY127" s="18" t="s">
        <v>134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81</v>
      </c>
      <c r="BK127" s="217">
        <f>ROUND(I127*H127,2)</f>
        <v>0</v>
      </c>
      <c r="BL127" s="18" t="s">
        <v>142</v>
      </c>
      <c r="BM127" s="216" t="s">
        <v>402</v>
      </c>
    </row>
    <row r="128" s="2" customFormat="1">
      <c r="A128" s="39"/>
      <c r="B128" s="40"/>
      <c r="C128" s="41"/>
      <c r="D128" s="218" t="s">
        <v>144</v>
      </c>
      <c r="E128" s="41"/>
      <c r="F128" s="219" t="s">
        <v>1103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144</v>
      </c>
      <c r="AU128" s="18" t="s">
        <v>83</v>
      </c>
    </row>
    <row r="129" s="12" customFormat="1" ht="25.92" customHeight="1">
      <c r="A129" s="12"/>
      <c r="B129" s="189"/>
      <c r="C129" s="190"/>
      <c r="D129" s="191" t="s">
        <v>72</v>
      </c>
      <c r="E129" s="192" t="s">
        <v>1104</v>
      </c>
      <c r="F129" s="192" t="s">
        <v>1105</v>
      </c>
      <c r="G129" s="190"/>
      <c r="H129" s="190"/>
      <c r="I129" s="193"/>
      <c r="J129" s="194">
        <f>BK129</f>
        <v>0</v>
      </c>
      <c r="K129" s="190"/>
      <c r="L129" s="195"/>
      <c r="M129" s="196"/>
      <c r="N129" s="197"/>
      <c r="O129" s="197"/>
      <c r="P129" s="198">
        <f>SUM(P130:P159)</f>
        <v>0</v>
      </c>
      <c r="Q129" s="197"/>
      <c r="R129" s="198">
        <f>SUM(R130:R159)</f>
        <v>0</v>
      </c>
      <c r="S129" s="197"/>
      <c r="T129" s="199">
        <f>SUM(T130:T159)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0" t="s">
        <v>81</v>
      </c>
      <c r="AT129" s="201" t="s">
        <v>72</v>
      </c>
      <c r="AU129" s="201" t="s">
        <v>73</v>
      </c>
      <c r="AY129" s="200" t="s">
        <v>134</v>
      </c>
      <c r="BK129" s="202">
        <f>SUM(BK130:BK159)</f>
        <v>0</v>
      </c>
    </row>
    <row r="130" s="2" customFormat="1" ht="16.5" customHeight="1">
      <c r="A130" s="39"/>
      <c r="B130" s="40"/>
      <c r="C130" s="205" t="s">
        <v>73</v>
      </c>
      <c r="D130" s="205" t="s">
        <v>137</v>
      </c>
      <c r="E130" s="206" t="s">
        <v>1106</v>
      </c>
      <c r="F130" s="207" t="s">
        <v>1107</v>
      </c>
      <c r="G130" s="208" t="s">
        <v>140</v>
      </c>
      <c r="H130" s="209">
        <v>90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44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142</v>
      </c>
      <c r="AT130" s="216" t="s">
        <v>137</v>
      </c>
      <c r="AU130" s="216" t="s">
        <v>81</v>
      </c>
      <c r="AY130" s="18" t="s">
        <v>134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142</v>
      </c>
      <c r="BM130" s="216" t="s">
        <v>412</v>
      </c>
    </row>
    <row r="131" s="2" customFormat="1">
      <c r="A131" s="39"/>
      <c r="B131" s="40"/>
      <c r="C131" s="41"/>
      <c r="D131" s="218" t="s">
        <v>144</v>
      </c>
      <c r="E131" s="41"/>
      <c r="F131" s="219" t="s">
        <v>1107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144</v>
      </c>
      <c r="AU131" s="18" t="s">
        <v>81</v>
      </c>
    </row>
    <row r="132" s="2" customFormat="1" ht="16.5" customHeight="1">
      <c r="A132" s="39"/>
      <c r="B132" s="40"/>
      <c r="C132" s="205" t="s">
        <v>73</v>
      </c>
      <c r="D132" s="205" t="s">
        <v>137</v>
      </c>
      <c r="E132" s="206" t="s">
        <v>1108</v>
      </c>
      <c r="F132" s="207" t="s">
        <v>1109</v>
      </c>
      <c r="G132" s="208" t="s">
        <v>140</v>
      </c>
      <c r="H132" s="209">
        <v>90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44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142</v>
      </c>
      <c r="AT132" s="216" t="s">
        <v>137</v>
      </c>
      <c r="AU132" s="216" t="s">
        <v>81</v>
      </c>
      <c r="AY132" s="18" t="s">
        <v>134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81</v>
      </c>
      <c r="BK132" s="217">
        <f>ROUND(I132*H132,2)</f>
        <v>0</v>
      </c>
      <c r="BL132" s="18" t="s">
        <v>142</v>
      </c>
      <c r="BM132" s="216" t="s">
        <v>420</v>
      </c>
    </row>
    <row r="133" s="2" customFormat="1">
      <c r="A133" s="39"/>
      <c r="B133" s="40"/>
      <c r="C133" s="41"/>
      <c r="D133" s="218" t="s">
        <v>144</v>
      </c>
      <c r="E133" s="41"/>
      <c r="F133" s="219" t="s">
        <v>1109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144</v>
      </c>
      <c r="AU133" s="18" t="s">
        <v>81</v>
      </c>
    </row>
    <row r="134" s="2" customFormat="1" ht="16.5" customHeight="1">
      <c r="A134" s="39"/>
      <c r="B134" s="40"/>
      <c r="C134" s="205" t="s">
        <v>73</v>
      </c>
      <c r="D134" s="205" t="s">
        <v>137</v>
      </c>
      <c r="E134" s="206" t="s">
        <v>1110</v>
      </c>
      <c r="F134" s="207" t="s">
        <v>1111</v>
      </c>
      <c r="G134" s="208" t="s">
        <v>156</v>
      </c>
      <c r="H134" s="209">
        <v>0.80000000000000004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44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142</v>
      </c>
      <c r="AT134" s="216" t="s">
        <v>137</v>
      </c>
      <c r="AU134" s="216" t="s">
        <v>81</v>
      </c>
      <c r="AY134" s="18" t="s">
        <v>134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81</v>
      </c>
      <c r="BK134" s="217">
        <f>ROUND(I134*H134,2)</f>
        <v>0</v>
      </c>
      <c r="BL134" s="18" t="s">
        <v>142</v>
      </c>
      <c r="BM134" s="216" t="s">
        <v>431</v>
      </c>
    </row>
    <row r="135" s="2" customFormat="1">
      <c r="A135" s="39"/>
      <c r="B135" s="40"/>
      <c r="C135" s="41"/>
      <c r="D135" s="218" t="s">
        <v>144</v>
      </c>
      <c r="E135" s="41"/>
      <c r="F135" s="219" t="s">
        <v>1111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144</v>
      </c>
      <c r="AU135" s="18" t="s">
        <v>81</v>
      </c>
    </row>
    <row r="136" s="2" customFormat="1" ht="16.5" customHeight="1">
      <c r="A136" s="39"/>
      <c r="B136" s="40"/>
      <c r="C136" s="205" t="s">
        <v>73</v>
      </c>
      <c r="D136" s="205" t="s">
        <v>137</v>
      </c>
      <c r="E136" s="206" t="s">
        <v>1112</v>
      </c>
      <c r="F136" s="207" t="s">
        <v>1113</v>
      </c>
      <c r="G136" s="208" t="s">
        <v>156</v>
      </c>
      <c r="H136" s="209">
        <v>0.80000000000000004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44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142</v>
      </c>
      <c r="AT136" s="216" t="s">
        <v>137</v>
      </c>
      <c r="AU136" s="216" t="s">
        <v>81</v>
      </c>
      <c r="AY136" s="18" t="s">
        <v>134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142</v>
      </c>
      <c r="BM136" s="216" t="s">
        <v>440</v>
      </c>
    </row>
    <row r="137" s="2" customFormat="1">
      <c r="A137" s="39"/>
      <c r="B137" s="40"/>
      <c r="C137" s="41"/>
      <c r="D137" s="218" t="s">
        <v>144</v>
      </c>
      <c r="E137" s="41"/>
      <c r="F137" s="219" t="s">
        <v>1113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144</v>
      </c>
      <c r="AU137" s="18" t="s">
        <v>81</v>
      </c>
    </row>
    <row r="138" s="2" customFormat="1" ht="16.5" customHeight="1">
      <c r="A138" s="39"/>
      <c r="B138" s="40"/>
      <c r="C138" s="205" t="s">
        <v>73</v>
      </c>
      <c r="D138" s="205" t="s">
        <v>137</v>
      </c>
      <c r="E138" s="206" t="s">
        <v>1114</v>
      </c>
      <c r="F138" s="207" t="s">
        <v>1115</v>
      </c>
      <c r="G138" s="208" t="s">
        <v>156</v>
      </c>
      <c r="H138" s="209">
        <v>0.80000000000000004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44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142</v>
      </c>
      <c r="AT138" s="216" t="s">
        <v>137</v>
      </c>
      <c r="AU138" s="216" t="s">
        <v>81</v>
      </c>
      <c r="AY138" s="18" t="s">
        <v>134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81</v>
      </c>
      <c r="BK138" s="217">
        <f>ROUND(I138*H138,2)</f>
        <v>0</v>
      </c>
      <c r="BL138" s="18" t="s">
        <v>142</v>
      </c>
      <c r="BM138" s="216" t="s">
        <v>448</v>
      </c>
    </row>
    <row r="139" s="2" customFormat="1">
      <c r="A139" s="39"/>
      <c r="B139" s="40"/>
      <c r="C139" s="41"/>
      <c r="D139" s="218" t="s">
        <v>144</v>
      </c>
      <c r="E139" s="41"/>
      <c r="F139" s="219" t="s">
        <v>1115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144</v>
      </c>
      <c r="AU139" s="18" t="s">
        <v>81</v>
      </c>
    </row>
    <row r="140" s="2" customFormat="1" ht="16.5" customHeight="1">
      <c r="A140" s="39"/>
      <c r="B140" s="40"/>
      <c r="C140" s="205" t="s">
        <v>73</v>
      </c>
      <c r="D140" s="205" t="s">
        <v>137</v>
      </c>
      <c r="E140" s="206" t="s">
        <v>1116</v>
      </c>
      <c r="F140" s="207" t="s">
        <v>1117</v>
      </c>
      <c r="G140" s="208" t="s">
        <v>1091</v>
      </c>
      <c r="H140" s="209">
        <v>1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44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142</v>
      </c>
      <c r="AT140" s="216" t="s">
        <v>137</v>
      </c>
      <c r="AU140" s="216" t="s">
        <v>81</v>
      </c>
      <c r="AY140" s="18" t="s">
        <v>134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81</v>
      </c>
      <c r="BK140" s="217">
        <f>ROUND(I140*H140,2)</f>
        <v>0</v>
      </c>
      <c r="BL140" s="18" t="s">
        <v>142</v>
      </c>
      <c r="BM140" s="216" t="s">
        <v>460</v>
      </c>
    </row>
    <row r="141" s="2" customFormat="1">
      <c r="A141" s="39"/>
      <c r="B141" s="40"/>
      <c r="C141" s="41"/>
      <c r="D141" s="218" t="s">
        <v>144</v>
      </c>
      <c r="E141" s="41"/>
      <c r="F141" s="219" t="s">
        <v>1117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144</v>
      </c>
      <c r="AU141" s="18" t="s">
        <v>81</v>
      </c>
    </row>
    <row r="142" s="2" customFormat="1" ht="16.5" customHeight="1">
      <c r="A142" s="39"/>
      <c r="B142" s="40"/>
      <c r="C142" s="205" t="s">
        <v>73</v>
      </c>
      <c r="D142" s="205" t="s">
        <v>137</v>
      </c>
      <c r="E142" s="206" t="s">
        <v>1118</v>
      </c>
      <c r="F142" s="207" t="s">
        <v>1119</v>
      </c>
      <c r="G142" s="208" t="s">
        <v>1091</v>
      </c>
      <c r="H142" s="209">
        <v>1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44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142</v>
      </c>
      <c r="AT142" s="216" t="s">
        <v>137</v>
      </c>
      <c r="AU142" s="216" t="s">
        <v>81</v>
      </c>
      <c r="AY142" s="18" t="s">
        <v>134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81</v>
      </c>
      <c r="BK142" s="217">
        <f>ROUND(I142*H142,2)</f>
        <v>0</v>
      </c>
      <c r="BL142" s="18" t="s">
        <v>142</v>
      </c>
      <c r="BM142" s="216" t="s">
        <v>476</v>
      </c>
    </row>
    <row r="143" s="2" customFormat="1">
      <c r="A143" s="39"/>
      <c r="B143" s="40"/>
      <c r="C143" s="41"/>
      <c r="D143" s="218" t="s">
        <v>144</v>
      </c>
      <c r="E143" s="41"/>
      <c r="F143" s="219" t="s">
        <v>1119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144</v>
      </c>
      <c r="AU143" s="18" t="s">
        <v>81</v>
      </c>
    </row>
    <row r="144" s="2" customFormat="1" ht="16.5" customHeight="1">
      <c r="A144" s="39"/>
      <c r="B144" s="40"/>
      <c r="C144" s="205" t="s">
        <v>73</v>
      </c>
      <c r="D144" s="205" t="s">
        <v>137</v>
      </c>
      <c r="E144" s="206" t="s">
        <v>1120</v>
      </c>
      <c r="F144" s="207" t="s">
        <v>1121</v>
      </c>
      <c r="G144" s="208" t="s">
        <v>1091</v>
      </c>
      <c r="H144" s="209">
        <v>1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44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142</v>
      </c>
      <c r="AT144" s="216" t="s">
        <v>137</v>
      </c>
      <c r="AU144" s="216" t="s">
        <v>81</v>
      </c>
      <c r="AY144" s="18" t="s">
        <v>134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81</v>
      </c>
      <c r="BK144" s="217">
        <f>ROUND(I144*H144,2)</f>
        <v>0</v>
      </c>
      <c r="BL144" s="18" t="s">
        <v>142</v>
      </c>
      <c r="BM144" s="216" t="s">
        <v>488</v>
      </c>
    </row>
    <row r="145" s="2" customFormat="1">
      <c r="A145" s="39"/>
      <c r="B145" s="40"/>
      <c r="C145" s="41"/>
      <c r="D145" s="218" t="s">
        <v>144</v>
      </c>
      <c r="E145" s="41"/>
      <c r="F145" s="219" t="s">
        <v>1121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144</v>
      </c>
      <c r="AU145" s="18" t="s">
        <v>81</v>
      </c>
    </row>
    <row r="146" s="2" customFormat="1" ht="16.5" customHeight="1">
      <c r="A146" s="39"/>
      <c r="B146" s="40"/>
      <c r="C146" s="205" t="s">
        <v>73</v>
      </c>
      <c r="D146" s="205" t="s">
        <v>137</v>
      </c>
      <c r="E146" s="206" t="s">
        <v>1122</v>
      </c>
      <c r="F146" s="207" t="s">
        <v>1123</v>
      </c>
      <c r="G146" s="208" t="s">
        <v>1091</v>
      </c>
      <c r="H146" s="209">
        <v>1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44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142</v>
      </c>
      <c r="AT146" s="216" t="s">
        <v>137</v>
      </c>
      <c r="AU146" s="216" t="s">
        <v>81</v>
      </c>
      <c r="AY146" s="18" t="s">
        <v>134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142</v>
      </c>
      <c r="BM146" s="216" t="s">
        <v>499</v>
      </c>
    </row>
    <row r="147" s="2" customFormat="1">
      <c r="A147" s="39"/>
      <c r="B147" s="40"/>
      <c r="C147" s="41"/>
      <c r="D147" s="218" t="s">
        <v>144</v>
      </c>
      <c r="E147" s="41"/>
      <c r="F147" s="219" t="s">
        <v>1123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144</v>
      </c>
      <c r="AU147" s="18" t="s">
        <v>81</v>
      </c>
    </row>
    <row r="148" s="2" customFormat="1" ht="16.5" customHeight="1">
      <c r="A148" s="39"/>
      <c r="B148" s="40"/>
      <c r="C148" s="205" t="s">
        <v>73</v>
      </c>
      <c r="D148" s="205" t="s">
        <v>137</v>
      </c>
      <c r="E148" s="206" t="s">
        <v>1124</v>
      </c>
      <c r="F148" s="207" t="s">
        <v>1125</v>
      </c>
      <c r="G148" s="208" t="s">
        <v>1091</v>
      </c>
      <c r="H148" s="209">
        <v>1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44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142</v>
      </c>
      <c r="AT148" s="216" t="s">
        <v>137</v>
      </c>
      <c r="AU148" s="216" t="s">
        <v>81</v>
      </c>
      <c r="AY148" s="18" t="s">
        <v>134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81</v>
      </c>
      <c r="BK148" s="217">
        <f>ROUND(I148*H148,2)</f>
        <v>0</v>
      </c>
      <c r="BL148" s="18" t="s">
        <v>142</v>
      </c>
      <c r="BM148" s="216" t="s">
        <v>510</v>
      </c>
    </row>
    <row r="149" s="2" customFormat="1">
      <c r="A149" s="39"/>
      <c r="B149" s="40"/>
      <c r="C149" s="41"/>
      <c r="D149" s="218" t="s">
        <v>144</v>
      </c>
      <c r="E149" s="41"/>
      <c r="F149" s="219" t="s">
        <v>1125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144</v>
      </c>
      <c r="AU149" s="18" t="s">
        <v>81</v>
      </c>
    </row>
    <row r="150" s="2" customFormat="1" ht="16.5" customHeight="1">
      <c r="A150" s="39"/>
      <c r="B150" s="40"/>
      <c r="C150" s="205" t="s">
        <v>73</v>
      </c>
      <c r="D150" s="205" t="s">
        <v>137</v>
      </c>
      <c r="E150" s="206" t="s">
        <v>1126</v>
      </c>
      <c r="F150" s="207" t="s">
        <v>1127</v>
      </c>
      <c r="G150" s="208" t="s">
        <v>1091</v>
      </c>
      <c r="H150" s="209">
        <v>1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44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142</v>
      </c>
      <c r="AT150" s="216" t="s">
        <v>137</v>
      </c>
      <c r="AU150" s="216" t="s">
        <v>81</v>
      </c>
      <c r="AY150" s="18" t="s">
        <v>134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81</v>
      </c>
      <c r="BK150" s="217">
        <f>ROUND(I150*H150,2)</f>
        <v>0</v>
      </c>
      <c r="BL150" s="18" t="s">
        <v>142</v>
      </c>
      <c r="BM150" s="216" t="s">
        <v>520</v>
      </c>
    </row>
    <row r="151" s="2" customFormat="1">
      <c r="A151" s="39"/>
      <c r="B151" s="40"/>
      <c r="C151" s="41"/>
      <c r="D151" s="218" t="s">
        <v>144</v>
      </c>
      <c r="E151" s="41"/>
      <c r="F151" s="219" t="s">
        <v>1127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144</v>
      </c>
      <c r="AU151" s="18" t="s">
        <v>81</v>
      </c>
    </row>
    <row r="152" s="2" customFormat="1" ht="16.5" customHeight="1">
      <c r="A152" s="39"/>
      <c r="B152" s="40"/>
      <c r="C152" s="205" t="s">
        <v>73</v>
      </c>
      <c r="D152" s="205" t="s">
        <v>137</v>
      </c>
      <c r="E152" s="206" t="s">
        <v>1128</v>
      </c>
      <c r="F152" s="207" t="s">
        <v>1129</v>
      </c>
      <c r="G152" s="208" t="s">
        <v>1091</v>
      </c>
      <c r="H152" s="209">
        <v>1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44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142</v>
      </c>
      <c r="AT152" s="216" t="s">
        <v>137</v>
      </c>
      <c r="AU152" s="216" t="s">
        <v>81</v>
      </c>
      <c r="AY152" s="18" t="s">
        <v>134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81</v>
      </c>
      <c r="BK152" s="217">
        <f>ROUND(I152*H152,2)</f>
        <v>0</v>
      </c>
      <c r="BL152" s="18" t="s">
        <v>142</v>
      </c>
      <c r="BM152" s="216" t="s">
        <v>530</v>
      </c>
    </row>
    <row r="153" s="2" customFormat="1">
      <c r="A153" s="39"/>
      <c r="B153" s="40"/>
      <c r="C153" s="41"/>
      <c r="D153" s="218" t="s">
        <v>144</v>
      </c>
      <c r="E153" s="41"/>
      <c r="F153" s="219" t="s">
        <v>1129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144</v>
      </c>
      <c r="AU153" s="18" t="s">
        <v>81</v>
      </c>
    </row>
    <row r="154" s="2" customFormat="1" ht="24.15" customHeight="1">
      <c r="A154" s="39"/>
      <c r="B154" s="40"/>
      <c r="C154" s="205" t="s">
        <v>73</v>
      </c>
      <c r="D154" s="205" t="s">
        <v>137</v>
      </c>
      <c r="E154" s="206" t="s">
        <v>1130</v>
      </c>
      <c r="F154" s="207" t="s">
        <v>1131</v>
      </c>
      <c r="G154" s="208" t="s">
        <v>1091</v>
      </c>
      <c r="H154" s="209">
        <v>1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44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142</v>
      </c>
      <c r="AT154" s="216" t="s">
        <v>137</v>
      </c>
      <c r="AU154" s="216" t="s">
        <v>81</v>
      </c>
      <c r="AY154" s="18" t="s">
        <v>134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81</v>
      </c>
      <c r="BK154" s="217">
        <f>ROUND(I154*H154,2)</f>
        <v>0</v>
      </c>
      <c r="BL154" s="18" t="s">
        <v>142</v>
      </c>
      <c r="BM154" s="216" t="s">
        <v>544</v>
      </c>
    </row>
    <row r="155" s="2" customFormat="1">
      <c r="A155" s="39"/>
      <c r="B155" s="40"/>
      <c r="C155" s="41"/>
      <c r="D155" s="218" t="s">
        <v>144</v>
      </c>
      <c r="E155" s="41"/>
      <c r="F155" s="219" t="s">
        <v>1131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144</v>
      </c>
      <c r="AU155" s="18" t="s">
        <v>81</v>
      </c>
    </row>
    <row r="156" s="2" customFormat="1" ht="16.5" customHeight="1">
      <c r="A156" s="39"/>
      <c r="B156" s="40"/>
      <c r="C156" s="205" t="s">
        <v>73</v>
      </c>
      <c r="D156" s="205" t="s">
        <v>137</v>
      </c>
      <c r="E156" s="206" t="s">
        <v>1132</v>
      </c>
      <c r="F156" s="207" t="s">
        <v>1133</v>
      </c>
      <c r="G156" s="208" t="s">
        <v>1091</v>
      </c>
      <c r="H156" s="209">
        <v>1</v>
      </c>
      <c r="I156" s="210"/>
      <c r="J156" s="211">
        <f>ROUND(I156*H156,2)</f>
        <v>0</v>
      </c>
      <c r="K156" s="207" t="s">
        <v>19</v>
      </c>
      <c r="L156" s="45"/>
      <c r="M156" s="212" t="s">
        <v>19</v>
      </c>
      <c r="N156" s="213" t="s">
        <v>44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142</v>
      </c>
      <c r="AT156" s="216" t="s">
        <v>137</v>
      </c>
      <c r="AU156" s="216" t="s">
        <v>81</v>
      </c>
      <c r="AY156" s="18" t="s">
        <v>134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81</v>
      </c>
      <c r="BK156" s="217">
        <f>ROUND(I156*H156,2)</f>
        <v>0</v>
      </c>
      <c r="BL156" s="18" t="s">
        <v>142</v>
      </c>
      <c r="BM156" s="216" t="s">
        <v>555</v>
      </c>
    </row>
    <row r="157" s="2" customFormat="1">
      <c r="A157" s="39"/>
      <c r="B157" s="40"/>
      <c r="C157" s="41"/>
      <c r="D157" s="218" t="s">
        <v>144</v>
      </c>
      <c r="E157" s="41"/>
      <c r="F157" s="219" t="s">
        <v>1133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144</v>
      </c>
      <c r="AU157" s="18" t="s">
        <v>81</v>
      </c>
    </row>
    <row r="158" s="2" customFormat="1" ht="16.5" customHeight="1">
      <c r="A158" s="39"/>
      <c r="B158" s="40"/>
      <c r="C158" s="205" t="s">
        <v>73</v>
      </c>
      <c r="D158" s="205" t="s">
        <v>137</v>
      </c>
      <c r="E158" s="206" t="s">
        <v>1134</v>
      </c>
      <c r="F158" s="207" t="s">
        <v>1135</v>
      </c>
      <c r="G158" s="208" t="s">
        <v>1091</v>
      </c>
      <c r="H158" s="209">
        <v>1</v>
      </c>
      <c r="I158" s="210"/>
      <c r="J158" s="211">
        <f>ROUND(I158*H158,2)</f>
        <v>0</v>
      </c>
      <c r="K158" s="207" t="s">
        <v>19</v>
      </c>
      <c r="L158" s="45"/>
      <c r="M158" s="212" t="s">
        <v>19</v>
      </c>
      <c r="N158" s="213" t="s">
        <v>44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142</v>
      </c>
      <c r="AT158" s="216" t="s">
        <v>137</v>
      </c>
      <c r="AU158" s="216" t="s">
        <v>81</v>
      </c>
      <c r="AY158" s="18" t="s">
        <v>134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81</v>
      </c>
      <c r="BK158" s="217">
        <f>ROUND(I158*H158,2)</f>
        <v>0</v>
      </c>
      <c r="BL158" s="18" t="s">
        <v>142</v>
      </c>
      <c r="BM158" s="216" t="s">
        <v>567</v>
      </c>
    </row>
    <row r="159" s="2" customFormat="1">
      <c r="A159" s="39"/>
      <c r="B159" s="40"/>
      <c r="C159" s="41"/>
      <c r="D159" s="218" t="s">
        <v>144</v>
      </c>
      <c r="E159" s="41"/>
      <c r="F159" s="219" t="s">
        <v>1135</v>
      </c>
      <c r="G159" s="41"/>
      <c r="H159" s="41"/>
      <c r="I159" s="220"/>
      <c r="J159" s="41"/>
      <c r="K159" s="41"/>
      <c r="L159" s="45"/>
      <c r="M159" s="247"/>
      <c r="N159" s="248"/>
      <c r="O159" s="249"/>
      <c r="P159" s="249"/>
      <c r="Q159" s="249"/>
      <c r="R159" s="249"/>
      <c r="S159" s="249"/>
      <c r="T159" s="250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144</v>
      </c>
      <c r="AU159" s="18" t="s">
        <v>81</v>
      </c>
    </row>
    <row r="160" s="2" customFormat="1" ht="6.96" customHeight="1">
      <c r="A160" s="39"/>
      <c r="B160" s="60"/>
      <c r="C160" s="61"/>
      <c r="D160" s="61"/>
      <c r="E160" s="61"/>
      <c r="F160" s="61"/>
      <c r="G160" s="61"/>
      <c r="H160" s="61"/>
      <c r="I160" s="61"/>
      <c r="J160" s="61"/>
      <c r="K160" s="61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jdVeihnqqRFbHEu+66S7MOEMVDpcT9snssUUE3N9biSlQcfmtfmQ4m0a8M8SI4aec9TSWgTzWw4whS1CqV25NQ==" hashValue="QWxS24sIAx4EDNMAkSTruGS19PZCDv4B0wA5+fbCmS8p3qc9IqztenDWDy9gJEGqe/zld2BEnl8LWw/Y+qLlaQ==" algorithmName="SHA-512" password="CC35"/>
  <autoFilter ref="C82:K15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Stavební úpravy - Ambulance, budova 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1136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6. 11. 2023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ROUND((SUM(BE85:BE245)),  2)</f>
        <v>0</v>
      </c>
      <c r="G33" s="39"/>
      <c r="H33" s="39"/>
      <c r="I33" s="149">
        <v>0.20999999999999999</v>
      </c>
      <c r="J33" s="148">
        <f>ROUND(((SUM(BE85:BE245))*I33),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ROUND((SUM(BF85:BF245)),  2)</f>
        <v>0</v>
      </c>
      <c r="G34" s="39"/>
      <c r="H34" s="39"/>
      <c r="I34" s="149">
        <v>0.12</v>
      </c>
      <c r="J34" s="148">
        <f>ROUND(((SUM(BF85:BF245))*I34),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ROUND((SUM(BG85:BG245)),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ROUND((SUM(BH85:BH245)),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ROUND((SUM(BI85:BI245)),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Stavební úpravy - Ambulance, budova 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ELEKTRO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El. Krásnohorské 321</v>
      </c>
      <c r="G52" s="41"/>
      <c r="H52" s="41"/>
      <c r="I52" s="33" t="s">
        <v>23</v>
      </c>
      <c r="J52" s="73" t="str">
        <f>IF(J12="","",J12)</f>
        <v>6. 11. 2023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1137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1138</v>
      </c>
      <c r="E62" s="175"/>
      <c r="F62" s="175"/>
      <c r="G62" s="175"/>
      <c r="H62" s="175"/>
      <c r="I62" s="175"/>
      <c r="J62" s="176">
        <f>J167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1139</v>
      </c>
      <c r="E63" s="169"/>
      <c r="F63" s="169"/>
      <c r="G63" s="169"/>
      <c r="H63" s="169"/>
      <c r="I63" s="169"/>
      <c r="J63" s="170">
        <f>J220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2"/>
      <c r="C64" s="173"/>
      <c r="D64" s="174" t="s">
        <v>1140</v>
      </c>
      <c r="E64" s="175"/>
      <c r="F64" s="175"/>
      <c r="G64" s="175"/>
      <c r="H64" s="175"/>
      <c r="I64" s="175"/>
      <c r="J64" s="176">
        <f>J221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115</v>
      </c>
      <c r="E65" s="169"/>
      <c r="F65" s="169"/>
      <c r="G65" s="169"/>
      <c r="H65" s="169"/>
      <c r="I65" s="169"/>
      <c r="J65" s="170">
        <f>J237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119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Stavební úpravy - Ambulance, budova E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94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04 - ELEKTRO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El. Krásnohorské 321</v>
      </c>
      <c r="G79" s="41"/>
      <c r="H79" s="41"/>
      <c r="I79" s="33" t="s">
        <v>23</v>
      </c>
      <c r="J79" s="73" t="str">
        <f>IF(J12="","",J12)</f>
        <v>6. 11. 2023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 xml:space="preserve"> </v>
      </c>
      <c r="G81" s="41"/>
      <c r="H81" s="41"/>
      <c r="I81" s="33" t="s">
        <v>31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33</v>
      </c>
      <c r="J82" s="37" t="str">
        <f>E24</f>
        <v>Amun Pro 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120</v>
      </c>
      <c r="D84" s="181" t="s">
        <v>58</v>
      </c>
      <c r="E84" s="181" t="s">
        <v>54</v>
      </c>
      <c r="F84" s="181" t="s">
        <v>55</v>
      </c>
      <c r="G84" s="181" t="s">
        <v>121</v>
      </c>
      <c r="H84" s="181" t="s">
        <v>122</v>
      </c>
      <c r="I84" s="181" t="s">
        <v>123</v>
      </c>
      <c r="J84" s="181" t="s">
        <v>98</v>
      </c>
      <c r="K84" s="182" t="s">
        <v>124</v>
      </c>
      <c r="L84" s="183"/>
      <c r="M84" s="93" t="s">
        <v>19</v>
      </c>
      <c r="N84" s="94" t="s">
        <v>43</v>
      </c>
      <c r="O84" s="94" t="s">
        <v>125</v>
      </c>
      <c r="P84" s="94" t="s">
        <v>126</v>
      </c>
      <c r="Q84" s="94" t="s">
        <v>127</v>
      </c>
      <c r="R84" s="94" t="s">
        <v>128</v>
      </c>
      <c r="S84" s="94" t="s">
        <v>129</v>
      </c>
      <c r="T84" s="95" t="s">
        <v>130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131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P86+P220+P237</f>
        <v>0</v>
      </c>
      <c r="Q85" s="97"/>
      <c r="R85" s="186">
        <f>R86+R220+R237</f>
        <v>0.434421</v>
      </c>
      <c r="S85" s="97"/>
      <c r="T85" s="187">
        <f>T86+T220+T237</f>
        <v>0.21191000000000002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99</v>
      </c>
      <c r="BK85" s="188">
        <f>BK86+BK220+BK237</f>
        <v>0</v>
      </c>
    </row>
    <row r="86" s="12" customFormat="1" ht="25.92" customHeight="1">
      <c r="A86" s="12"/>
      <c r="B86" s="189"/>
      <c r="C86" s="190"/>
      <c r="D86" s="191" t="s">
        <v>72</v>
      </c>
      <c r="E86" s="192" t="s">
        <v>344</v>
      </c>
      <c r="F86" s="192" t="s">
        <v>345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P87+P167</f>
        <v>0</v>
      </c>
      <c r="Q86" s="197"/>
      <c r="R86" s="198">
        <f>R87+R167</f>
        <v>0.43350100000000003</v>
      </c>
      <c r="S86" s="197"/>
      <c r="T86" s="199">
        <f>T87+T167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83</v>
      </c>
      <c r="AT86" s="201" t="s">
        <v>72</v>
      </c>
      <c r="AU86" s="201" t="s">
        <v>73</v>
      </c>
      <c r="AY86" s="200" t="s">
        <v>134</v>
      </c>
      <c r="BK86" s="202">
        <f>BK87+BK167</f>
        <v>0</v>
      </c>
    </row>
    <row r="87" s="12" customFormat="1" ht="22.8" customHeight="1">
      <c r="A87" s="12"/>
      <c r="B87" s="189"/>
      <c r="C87" s="190"/>
      <c r="D87" s="191" t="s">
        <v>72</v>
      </c>
      <c r="E87" s="203" t="s">
        <v>1141</v>
      </c>
      <c r="F87" s="203" t="s">
        <v>1142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SUM(P88:P166)</f>
        <v>0</v>
      </c>
      <c r="Q87" s="197"/>
      <c r="R87" s="198">
        <f>SUM(R88:R166)</f>
        <v>0.019028</v>
      </c>
      <c r="S87" s="197"/>
      <c r="T87" s="199">
        <f>SUM(T88:T166)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83</v>
      </c>
      <c r="AT87" s="201" t="s">
        <v>72</v>
      </c>
      <c r="AU87" s="201" t="s">
        <v>81</v>
      </c>
      <c r="AY87" s="200" t="s">
        <v>134</v>
      </c>
      <c r="BK87" s="202">
        <f>SUM(BK88:BK166)</f>
        <v>0</v>
      </c>
    </row>
    <row r="88" s="2" customFormat="1" ht="16.5" customHeight="1">
      <c r="A88" s="39"/>
      <c r="B88" s="40"/>
      <c r="C88" s="205" t="s">
        <v>81</v>
      </c>
      <c r="D88" s="205" t="s">
        <v>137</v>
      </c>
      <c r="E88" s="206" t="s">
        <v>1143</v>
      </c>
      <c r="F88" s="207" t="s">
        <v>1144</v>
      </c>
      <c r="G88" s="208" t="s">
        <v>150</v>
      </c>
      <c r="H88" s="209">
        <v>52</v>
      </c>
      <c r="I88" s="210"/>
      <c r="J88" s="211">
        <f>ROUND(I88*H88,2)</f>
        <v>0</v>
      </c>
      <c r="K88" s="207" t="s">
        <v>1145</v>
      </c>
      <c r="L88" s="45"/>
      <c r="M88" s="212" t="s">
        <v>19</v>
      </c>
      <c r="N88" s="213" t="s">
        <v>44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233</v>
      </c>
      <c r="AT88" s="216" t="s">
        <v>137</v>
      </c>
      <c r="AU88" s="216" t="s">
        <v>83</v>
      </c>
      <c r="AY88" s="18" t="s">
        <v>134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81</v>
      </c>
      <c r="BK88" s="217">
        <f>ROUND(I88*H88,2)</f>
        <v>0</v>
      </c>
      <c r="BL88" s="18" t="s">
        <v>233</v>
      </c>
      <c r="BM88" s="216" t="s">
        <v>1146</v>
      </c>
    </row>
    <row r="89" s="2" customFormat="1">
      <c r="A89" s="39"/>
      <c r="B89" s="40"/>
      <c r="C89" s="41"/>
      <c r="D89" s="218" t="s">
        <v>144</v>
      </c>
      <c r="E89" s="41"/>
      <c r="F89" s="219" t="s">
        <v>1144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144</v>
      </c>
      <c r="AU89" s="18" t="s">
        <v>83</v>
      </c>
    </row>
    <row r="90" s="2" customFormat="1">
      <c r="A90" s="39"/>
      <c r="B90" s="40"/>
      <c r="C90" s="41"/>
      <c r="D90" s="223" t="s">
        <v>146</v>
      </c>
      <c r="E90" s="41"/>
      <c r="F90" s="224" t="s">
        <v>1147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146</v>
      </c>
      <c r="AU90" s="18" t="s">
        <v>83</v>
      </c>
    </row>
    <row r="91" s="2" customFormat="1" ht="16.5" customHeight="1">
      <c r="A91" s="39"/>
      <c r="B91" s="40"/>
      <c r="C91" s="236" t="s">
        <v>83</v>
      </c>
      <c r="D91" s="236" t="s">
        <v>219</v>
      </c>
      <c r="E91" s="237" t="s">
        <v>1148</v>
      </c>
      <c r="F91" s="238" t="s">
        <v>1149</v>
      </c>
      <c r="G91" s="239" t="s">
        <v>150</v>
      </c>
      <c r="H91" s="240">
        <v>52</v>
      </c>
      <c r="I91" s="241"/>
      <c r="J91" s="242">
        <f>ROUND(I91*H91,2)</f>
        <v>0</v>
      </c>
      <c r="K91" s="238" t="s">
        <v>1145</v>
      </c>
      <c r="L91" s="243"/>
      <c r="M91" s="244" t="s">
        <v>19</v>
      </c>
      <c r="N91" s="245" t="s">
        <v>44</v>
      </c>
      <c r="O91" s="85"/>
      <c r="P91" s="214">
        <f>O91*H91</f>
        <v>0</v>
      </c>
      <c r="Q91" s="214">
        <v>4.0000000000000003E-05</v>
      </c>
      <c r="R91" s="214">
        <f>Q91*H91</f>
        <v>0.0020800000000000003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338</v>
      </c>
      <c r="AT91" s="216" t="s">
        <v>219</v>
      </c>
      <c r="AU91" s="216" t="s">
        <v>83</v>
      </c>
      <c r="AY91" s="18" t="s">
        <v>134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233</v>
      </c>
      <c r="BM91" s="216" t="s">
        <v>1150</v>
      </c>
    </row>
    <row r="92" s="2" customFormat="1">
      <c r="A92" s="39"/>
      <c r="B92" s="40"/>
      <c r="C92" s="41"/>
      <c r="D92" s="218" t="s">
        <v>144</v>
      </c>
      <c r="E92" s="41"/>
      <c r="F92" s="219" t="s">
        <v>1149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144</v>
      </c>
      <c r="AU92" s="18" t="s">
        <v>83</v>
      </c>
    </row>
    <row r="93" s="2" customFormat="1" ht="21.75" customHeight="1">
      <c r="A93" s="39"/>
      <c r="B93" s="40"/>
      <c r="C93" s="205" t="s">
        <v>135</v>
      </c>
      <c r="D93" s="205" t="s">
        <v>137</v>
      </c>
      <c r="E93" s="206" t="s">
        <v>1151</v>
      </c>
      <c r="F93" s="207" t="s">
        <v>1152</v>
      </c>
      <c r="G93" s="208" t="s">
        <v>240</v>
      </c>
      <c r="H93" s="209">
        <v>156</v>
      </c>
      <c r="I93" s="210"/>
      <c r="J93" s="211">
        <f>ROUND(I93*H93,2)</f>
        <v>0</v>
      </c>
      <c r="K93" s="207" t="s">
        <v>1145</v>
      </c>
      <c r="L93" s="45"/>
      <c r="M93" s="212" t="s">
        <v>19</v>
      </c>
      <c r="N93" s="213" t="s">
        <v>44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233</v>
      </c>
      <c r="AT93" s="216" t="s">
        <v>137</v>
      </c>
      <c r="AU93" s="216" t="s">
        <v>83</v>
      </c>
      <c r="AY93" s="18" t="s">
        <v>134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233</v>
      </c>
      <c r="BM93" s="216" t="s">
        <v>1153</v>
      </c>
    </row>
    <row r="94" s="2" customFormat="1">
      <c r="A94" s="39"/>
      <c r="B94" s="40"/>
      <c r="C94" s="41"/>
      <c r="D94" s="218" t="s">
        <v>144</v>
      </c>
      <c r="E94" s="41"/>
      <c r="F94" s="219" t="s">
        <v>1152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144</v>
      </c>
      <c r="AU94" s="18" t="s">
        <v>83</v>
      </c>
    </row>
    <row r="95" s="2" customFormat="1">
      <c r="A95" s="39"/>
      <c r="B95" s="40"/>
      <c r="C95" s="41"/>
      <c r="D95" s="223" t="s">
        <v>146</v>
      </c>
      <c r="E95" s="41"/>
      <c r="F95" s="224" t="s">
        <v>1154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146</v>
      </c>
      <c r="AU95" s="18" t="s">
        <v>83</v>
      </c>
    </row>
    <row r="96" s="2" customFormat="1" ht="16.5" customHeight="1">
      <c r="A96" s="39"/>
      <c r="B96" s="40"/>
      <c r="C96" s="236" t="s">
        <v>142</v>
      </c>
      <c r="D96" s="236" t="s">
        <v>219</v>
      </c>
      <c r="E96" s="237" t="s">
        <v>1155</v>
      </c>
      <c r="F96" s="238" t="s">
        <v>1156</v>
      </c>
      <c r="G96" s="239" t="s">
        <v>240</v>
      </c>
      <c r="H96" s="240">
        <v>161</v>
      </c>
      <c r="I96" s="241"/>
      <c r="J96" s="242">
        <f>ROUND(I96*H96,2)</f>
        <v>0</v>
      </c>
      <c r="K96" s="238" t="s">
        <v>1145</v>
      </c>
      <c r="L96" s="243"/>
      <c r="M96" s="244" t="s">
        <v>19</v>
      </c>
      <c r="N96" s="245" t="s">
        <v>44</v>
      </c>
      <c r="O96" s="85"/>
      <c r="P96" s="214">
        <f>O96*H96</f>
        <v>0</v>
      </c>
      <c r="Q96" s="214">
        <v>6.9999999999999994E-05</v>
      </c>
      <c r="R96" s="214">
        <f>Q96*H96</f>
        <v>0.011269999999999999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338</v>
      </c>
      <c r="AT96" s="216" t="s">
        <v>219</v>
      </c>
      <c r="AU96" s="216" t="s">
        <v>83</v>
      </c>
      <c r="AY96" s="18" t="s">
        <v>134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233</v>
      </c>
      <c r="BM96" s="216" t="s">
        <v>1157</v>
      </c>
    </row>
    <row r="97" s="2" customFormat="1">
      <c r="A97" s="39"/>
      <c r="B97" s="40"/>
      <c r="C97" s="41"/>
      <c r="D97" s="218" t="s">
        <v>144</v>
      </c>
      <c r="E97" s="41"/>
      <c r="F97" s="219" t="s">
        <v>1156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83</v>
      </c>
    </row>
    <row r="98" s="2" customFormat="1" ht="16.5" customHeight="1">
      <c r="A98" s="39"/>
      <c r="B98" s="40"/>
      <c r="C98" s="236" t="s">
        <v>168</v>
      </c>
      <c r="D98" s="236" t="s">
        <v>219</v>
      </c>
      <c r="E98" s="237" t="s">
        <v>1158</v>
      </c>
      <c r="F98" s="238" t="s">
        <v>1159</v>
      </c>
      <c r="G98" s="239" t="s">
        <v>240</v>
      </c>
      <c r="H98" s="240">
        <v>18.399999999999999</v>
      </c>
      <c r="I98" s="241"/>
      <c r="J98" s="242">
        <f>ROUND(I98*H98,2)</f>
        <v>0</v>
      </c>
      <c r="K98" s="238" t="s">
        <v>1145</v>
      </c>
      <c r="L98" s="243"/>
      <c r="M98" s="244" t="s">
        <v>19</v>
      </c>
      <c r="N98" s="245" t="s">
        <v>44</v>
      </c>
      <c r="O98" s="85"/>
      <c r="P98" s="214">
        <f>O98*H98</f>
        <v>0</v>
      </c>
      <c r="Q98" s="214">
        <v>0.00017000000000000001</v>
      </c>
      <c r="R98" s="214">
        <f>Q98*H98</f>
        <v>0.0031280000000000001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338</v>
      </c>
      <c r="AT98" s="216" t="s">
        <v>219</v>
      </c>
      <c r="AU98" s="216" t="s">
        <v>83</v>
      </c>
      <c r="AY98" s="18" t="s">
        <v>134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233</v>
      </c>
      <c r="BM98" s="216" t="s">
        <v>1160</v>
      </c>
    </row>
    <row r="99" s="2" customFormat="1">
      <c r="A99" s="39"/>
      <c r="B99" s="40"/>
      <c r="C99" s="41"/>
      <c r="D99" s="218" t="s">
        <v>144</v>
      </c>
      <c r="E99" s="41"/>
      <c r="F99" s="219" t="s">
        <v>1159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144</v>
      </c>
      <c r="AU99" s="18" t="s">
        <v>83</v>
      </c>
    </row>
    <row r="100" s="2" customFormat="1" ht="16.5" customHeight="1">
      <c r="A100" s="39"/>
      <c r="B100" s="40"/>
      <c r="C100" s="205" t="s">
        <v>174</v>
      </c>
      <c r="D100" s="205" t="s">
        <v>137</v>
      </c>
      <c r="E100" s="206" t="s">
        <v>1161</v>
      </c>
      <c r="F100" s="207" t="s">
        <v>1162</v>
      </c>
      <c r="G100" s="208" t="s">
        <v>240</v>
      </c>
      <c r="H100" s="209">
        <v>529.697</v>
      </c>
      <c r="I100" s="210"/>
      <c r="J100" s="211">
        <f>ROUND(I100*H100,2)</f>
        <v>0</v>
      </c>
      <c r="K100" s="207" t="s">
        <v>1145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233</v>
      </c>
      <c r="AT100" s="216" t="s">
        <v>137</v>
      </c>
      <c r="AU100" s="216" t="s">
        <v>83</v>
      </c>
      <c r="AY100" s="18" t="s">
        <v>134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233</v>
      </c>
      <c r="BM100" s="216" t="s">
        <v>1163</v>
      </c>
    </row>
    <row r="101" s="2" customFormat="1">
      <c r="A101" s="39"/>
      <c r="B101" s="40"/>
      <c r="C101" s="41"/>
      <c r="D101" s="218" t="s">
        <v>144</v>
      </c>
      <c r="E101" s="41"/>
      <c r="F101" s="219" t="s">
        <v>1162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83</v>
      </c>
    </row>
    <row r="102" s="2" customFormat="1">
      <c r="A102" s="39"/>
      <c r="B102" s="40"/>
      <c r="C102" s="41"/>
      <c r="D102" s="223" t="s">
        <v>146</v>
      </c>
      <c r="E102" s="41"/>
      <c r="F102" s="224" t="s">
        <v>1164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146</v>
      </c>
      <c r="AU102" s="18" t="s">
        <v>83</v>
      </c>
    </row>
    <row r="103" s="2" customFormat="1" ht="16.5" customHeight="1">
      <c r="A103" s="39"/>
      <c r="B103" s="40"/>
      <c r="C103" s="236" t="s">
        <v>181</v>
      </c>
      <c r="D103" s="236" t="s">
        <v>219</v>
      </c>
      <c r="E103" s="237" t="s">
        <v>1165</v>
      </c>
      <c r="F103" s="238" t="s">
        <v>1166</v>
      </c>
      <c r="G103" s="239" t="s">
        <v>240</v>
      </c>
      <c r="H103" s="240">
        <v>172.15199999999999</v>
      </c>
      <c r="I103" s="241"/>
      <c r="J103" s="242">
        <f>ROUND(I103*H103,2)</f>
        <v>0</v>
      </c>
      <c r="K103" s="238" t="s">
        <v>1145</v>
      </c>
      <c r="L103" s="243"/>
      <c r="M103" s="244" t="s">
        <v>19</v>
      </c>
      <c r="N103" s="245" t="s">
        <v>44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338</v>
      </c>
      <c r="AT103" s="216" t="s">
        <v>219</v>
      </c>
      <c r="AU103" s="216" t="s">
        <v>83</v>
      </c>
      <c r="AY103" s="18" t="s">
        <v>134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233</v>
      </c>
      <c r="BM103" s="216" t="s">
        <v>1167</v>
      </c>
    </row>
    <row r="104" s="2" customFormat="1">
      <c r="A104" s="39"/>
      <c r="B104" s="40"/>
      <c r="C104" s="41"/>
      <c r="D104" s="218" t="s">
        <v>144</v>
      </c>
      <c r="E104" s="41"/>
      <c r="F104" s="219" t="s">
        <v>1166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144</v>
      </c>
      <c r="AU104" s="18" t="s">
        <v>83</v>
      </c>
    </row>
    <row r="105" s="2" customFormat="1" ht="16.5" customHeight="1">
      <c r="A105" s="39"/>
      <c r="B105" s="40"/>
      <c r="C105" s="236" t="s">
        <v>188</v>
      </c>
      <c r="D105" s="236" t="s">
        <v>219</v>
      </c>
      <c r="E105" s="237" t="s">
        <v>1168</v>
      </c>
      <c r="F105" s="238" t="s">
        <v>1169</v>
      </c>
      <c r="G105" s="239" t="s">
        <v>240</v>
      </c>
      <c r="H105" s="240">
        <v>437</v>
      </c>
      <c r="I105" s="241"/>
      <c r="J105" s="242">
        <f>ROUND(I105*H105,2)</f>
        <v>0</v>
      </c>
      <c r="K105" s="238" t="s">
        <v>1145</v>
      </c>
      <c r="L105" s="243"/>
      <c r="M105" s="244" t="s">
        <v>19</v>
      </c>
      <c r="N105" s="245" t="s">
        <v>44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338</v>
      </c>
      <c r="AT105" s="216" t="s">
        <v>219</v>
      </c>
      <c r="AU105" s="216" t="s">
        <v>83</v>
      </c>
      <c r="AY105" s="18" t="s">
        <v>134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233</v>
      </c>
      <c r="BM105" s="216" t="s">
        <v>1170</v>
      </c>
    </row>
    <row r="106" s="2" customFormat="1">
      <c r="A106" s="39"/>
      <c r="B106" s="40"/>
      <c r="C106" s="41"/>
      <c r="D106" s="218" t="s">
        <v>144</v>
      </c>
      <c r="E106" s="41"/>
      <c r="F106" s="219" t="s">
        <v>1169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144</v>
      </c>
      <c r="AU106" s="18" t="s">
        <v>83</v>
      </c>
    </row>
    <row r="107" s="2" customFormat="1" ht="16.5" customHeight="1">
      <c r="A107" s="39"/>
      <c r="B107" s="40"/>
      <c r="C107" s="205" t="s">
        <v>194</v>
      </c>
      <c r="D107" s="205" t="s">
        <v>137</v>
      </c>
      <c r="E107" s="206" t="s">
        <v>1171</v>
      </c>
      <c r="F107" s="207" t="s">
        <v>1172</v>
      </c>
      <c r="G107" s="208" t="s">
        <v>150</v>
      </c>
      <c r="H107" s="209">
        <v>32</v>
      </c>
      <c r="I107" s="210"/>
      <c r="J107" s="211">
        <f>ROUND(I107*H107,2)</f>
        <v>0</v>
      </c>
      <c r="K107" s="207" t="s">
        <v>1145</v>
      </c>
      <c r="L107" s="45"/>
      <c r="M107" s="212" t="s">
        <v>19</v>
      </c>
      <c r="N107" s="213" t="s">
        <v>44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233</v>
      </c>
      <c r="AT107" s="216" t="s">
        <v>137</v>
      </c>
      <c r="AU107" s="216" t="s">
        <v>83</v>
      </c>
      <c r="AY107" s="18" t="s">
        <v>134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81</v>
      </c>
      <c r="BK107" s="217">
        <f>ROUND(I107*H107,2)</f>
        <v>0</v>
      </c>
      <c r="BL107" s="18" t="s">
        <v>233</v>
      </c>
      <c r="BM107" s="216" t="s">
        <v>1173</v>
      </c>
    </row>
    <row r="108" s="2" customFormat="1">
      <c r="A108" s="39"/>
      <c r="B108" s="40"/>
      <c r="C108" s="41"/>
      <c r="D108" s="218" t="s">
        <v>144</v>
      </c>
      <c r="E108" s="41"/>
      <c r="F108" s="219" t="s">
        <v>1172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144</v>
      </c>
      <c r="AU108" s="18" t="s">
        <v>83</v>
      </c>
    </row>
    <row r="109" s="2" customFormat="1">
      <c r="A109" s="39"/>
      <c r="B109" s="40"/>
      <c r="C109" s="41"/>
      <c r="D109" s="223" t="s">
        <v>146</v>
      </c>
      <c r="E109" s="41"/>
      <c r="F109" s="224" t="s">
        <v>1174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146</v>
      </c>
      <c r="AU109" s="18" t="s">
        <v>83</v>
      </c>
    </row>
    <row r="110" s="2" customFormat="1" ht="16.5" customHeight="1">
      <c r="A110" s="39"/>
      <c r="B110" s="40"/>
      <c r="C110" s="205" t="s">
        <v>200</v>
      </c>
      <c r="D110" s="205" t="s">
        <v>137</v>
      </c>
      <c r="E110" s="206" t="s">
        <v>1175</v>
      </c>
      <c r="F110" s="207" t="s">
        <v>1176</v>
      </c>
      <c r="G110" s="208" t="s">
        <v>150</v>
      </c>
      <c r="H110" s="209">
        <v>20</v>
      </c>
      <c r="I110" s="210"/>
      <c r="J110" s="211">
        <f>ROUND(I110*H110,2)</f>
        <v>0</v>
      </c>
      <c r="K110" s="207" t="s">
        <v>1145</v>
      </c>
      <c r="L110" s="45"/>
      <c r="M110" s="212" t="s">
        <v>19</v>
      </c>
      <c r="N110" s="213" t="s">
        <v>44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233</v>
      </c>
      <c r="AT110" s="216" t="s">
        <v>137</v>
      </c>
      <c r="AU110" s="216" t="s">
        <v>83</v>
      </c>
      <c r="AY110" s="18" t="s">
        <v>134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81</v>
      </c>
      <c r="BK110" s="217">
        <f>ROUND(I110*H110,2)</f>
        <v>0</v>
      </c>
      <c r="BL110" s="18" t="s">
        <v>233</v>
      </c>
      <c r="BM110" s="216" t="s">
        <v>1177</v>
      </c>
    </row>
    <row r="111" s="2" customFormat="1">
      <c r="A111" s="39"/>
      <c r="B111" s="40"/>
      <c r="C111" s="41"/>
      <c r="D111" s="218" t="s">
        <v>144</v>
      </c>
      <c r="E111" s="41"/>
      <c r="F111" s="219" t="s">
        <v>1176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144</v>
      </c>
      <c r="AU111" s="18" t="s">
        <v>83</v>
      </c>
    </row>
    <row r="112" s="2" customFormat="1">
      <c r="A112" s="39"/>
      <c r="B112" s="40"/>
      <c r="C112" s="41"/>
      <c r="D112" s="223" t="s">
        <v>146</v>
      </c>
      <c r="E112" s="41"/>
      <c r="F112" s="224" t="s">
        <v>1178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146</v>
      </c>
      <c r="AU112" s="18" t="s">
        <v>83</v>
      </c>
    </row>
    <row r="113" s="2" customFormat="1" ht="16.5" customHeight="1">
      <c r="A113" s="39"/>
      <c r="B113" s="40"/>
      <c r="C113" s="205" t="s">
        <v>206</v>
      </c>
      <c r="D113" s="205" t="s">
        <v>137</v>
      </c>
      <c r="E113" s="206" t="s">
        <v>1179</v>
      </c>
      <c r="F113" s="207" t="s">
        <v>1180</v>
      </c>
      <c r="G113" s="208" t="s">
        <v>150</v>
      </c>
      <c r="H113" s="209">
        <v>2</v>
      </c>
      <c r="I113" s="210"/>
      <c r="J113" s="211">
        <f>ROUND(I113*H113,2)</f>
        <v>0</v>
      </c>
      <c r="K113" s="207" t="s">
        <v>1145</v>
      </c>
      <c r="L113" s="45"/>
      <c r="M113" s="212" t="s">
        <v>19</v>
      </c>
      <c r="N113" s="213" t="s">
        <v>44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233</v>
      </c>
      <c r="AT113" s="216" t="s">
        <v>137</v>
      </c>
      <c r="AU113" s="216" t="s">
        <v>83</v>
      </c>
      <c r="AY113" s="18" t="s">
        <v>134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81</v>
      </c>
      <c r="BK113" s="217">
        <f>ROUND(I113*H113,2)</f>
        <v>0</v>
      </c>
      <c r="BL113" s="18" t="s">
        <v>233</v>
      </c>
      <c r="BM113" s="216" t="s">
        <v>1181</v>
      </c>
    </row>
    <row r="114" s="2" customFormat="1">
      <c r="A114" s="39"/>
      <c r="B114" s="40"/>
      <c r="C114" s="41"/>
      <c r="D114" s="218" t="s">
        <v>144</v>
      </c>
      <c r="E114" s="41"/>
      <c r="F114" s="219" t="s">
        <v>1180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144</v>
      </c>
      <c r="AU114" s="18" t="s">
        <v>83</v>
      </c>
    </row>
    <row r="115" s="2" customFormat="1">
      <c r="A115" s="39"/>
      <c r="B115" s="40"/>
      <c r="C115" s="41"/>
      <c r="D115" s="223" t="s">
        <v>146</v>
      </c>
      <c r="E115" s="41"/>
      <c r="F115" s="224" t="s">
        <v>1182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146</v>
      </c>
      <c r="AU115" s="18" t="s">
        <v>83</v>
      </c>
    </row>
    <row r="116" s="2" customFormat="1" ht="16.5" customHeight="1">
      <c r="A116" s="39"/>
      <c r="B116" s="40"/>
      <c r="C116" s="205" t="s">
        <v>8</v>
      </c>
      <c r="D116" s="205" t="s">
        <v>137</v>
      </c>
      <c r="E116" s="206" t="s">
        <v>1183</v>
      </c>
      <c r="F116" s="207" t="s">
        <v>1184</v>
      </c>
      <c r="G116" s="208" t="s">
        <v>150</v>
      </c>
      <c r="H116" s="209">
        <v>1</v>
      </c>
      <c r="I116" s="210"/>
      <c r="J116" s="211">
        <f>ROUND(I116*H116,2)</f>
        <v>0</v>
      </c>
      <c r="K116" s="207" t="s">
        <v>1145</v>
      </c>
      <c r="L116" s="45"/>
      <c r="M116" s="212" t="s">
        <v>19</v>
      </c>
      <c r="N116" s="213" t="s">
        <v>44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233</v>
      </c>
      <c r="AT116" s="216" t="s">
        <v>137</v>
      </c>
      <c r="AU116" s="216" t="s">
        <v>83</v>
      </c>
      <c r="AY116" s="18" t="s">
        <v>134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81</v>
      </c>
      <c r="BK116" s="217">
        <f>ROUND(I116*H116,2)</f>
        <v>0</v>
      </c>
      <c r="BL116" s="18" t="s">
        <v>233</v>
      </c>
      <c r="BM116" s="216" t="s">
        <v>1185</v>
      </c>
    </row>
    <row r="117" s="2" customFormat="1">
      <c r="A117" s="39"/>
      <c r="B117" s="40"/>
      <c r="C117" s="41"/>
      <c r="D117" s="218" t="s">
        <v>144</v>
      </c>
      <c r="E117" s="41"/>
      <c r="F117" s="219" t="s">
        <v>1184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144</v>
      </c>
      <c r="AU117" s="18" t="s">
        <v>83</v>
      </c>
    </row>
    <row r="118" s="2" customFormat="1">
      <c r="A118" s="39"/>
      <c r="B118" s="40"/>
      <c r="C118" s="41"/>
      <c r="D118" s="223" t="s">
        <v>146</v>
      </c>
      <c r="E118" s="41"/>
      <c r="F118" s="224" t="s">
        <v>1186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146</v>
      </c>
      <c r="AU118" s="18" t="s">
        <v>83</v>
      </c>
    </row>
    <row r="119" s="2" customFormat="1" ht="16.5" customHeight="1">
      <c r="A119" s="39"/>
      <c r="B119" s="40"/>
      <c r="C119" s="236" t="s">
        <v>218</v>
      </c>
      <c r="D119" s="236" t="s">
        <v>219</v>
      </c>
      <c r="E119" s="237" t="s">
        <v>1187</v>
      </c>
      <c r="F119" s="238" t="s">
        <v>1188</v>
      </c>
      <c r="G119" s="239" t="s">
        <v>150</v>
      </c>
      <c r="H119" s="240">
        <v>1</v>
      </c>
      <c r="I119" s="241"/>
      <c r="J119" s="242">
        <f>ROUND(I119*H119,2)</f>
        <v>0</v>
      </c>
      <c r="K119" s="238" t="s">
        <v>1145</v>
      </c>
      <c r="L119" s="243"/>
      <c r="M119" s="244" t="s">
        <v>19</v>
      </c>
      <c r="N119" s="245" t="s">
        <v>44</v>
      </c>
      <c r="O119" s="85"/>
      <c r="P119" s="214">
        <f>O119*H119</f>
        <v>0</v>
      </c>
      <c r="Q119" s="214">
        <v>9.0000000000000006E-05</v>
      </c>
      <c r="R119" s="214">
        <f>Q119*H119</f>
        <v>9.0000000000000006E-05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338</v>
      </c>
      <c r="AT119" s="216" t="s">
        <v>219</v>
      </c>
      <c r="AU119" s="216" t="s">
        <v>83</v>
      </c>
      <c r="AY119" s="18" t="s">
        <v>134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81</v>
      </c>
      <c r="BK119" s="217">
        <f>ROUND(I119*H119,2)</f>
        <v>0</v>
      </c>
      <c r="BL119" s="18" t="s">
        <v>233</v>
      </c>
      <c r="BM119" s="216" t="s">
        <v>1189</v>
      </c>
    </row>
    <row r="120" s="2" customFormat="1">
      <c r="A120" s="39"/>
      <c r="B120" s="40"/>
      <c r="C120" s="41"/>
      <c r="D120" s="218" t="s">
        <v>144</v>
      </c>
      <c r="E120" s="41"/>
      <c r="F120" s="219" t="s">
        <v>1188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83</v>
      </c>
    </row>
    <row r="121" s="2" customFormat="1" ht="16.5" customHeight="1">
      <c r="A121" s="39"/>
      <c r="B121" s="40"/>
      <c r="C121" s="205" t="s">
        <v>225</v>
      </c>
      <c r="D121" s="205" t="s">
        <v>137</v>
      </c>
      <c r="E121" s="206" t="s">
        <v>1190</v>
      </c>
      <c r="F121" s="207" t="s">
        <v>1191</v>
      </c>
      <c r="G121" s="208" t="s">
        <v>150</v>
      </c>
      <c r="H121" s="209">
        <v>3</v>
      </c>
      <c r="I121" s="210"/>
      <c r="J121" s="211">
        <f>ROUND(I121*H121,2)</f>
        <v>0</v>
      </c>
      <c r="K121" s="207" t="s">
        <v>1145</v>
      </c>
      <c r="L121" s="45"/>
      <c r="M121" s="212" t="s">
        <v>19</v>
      </c>
      <c r="N121" s="213" t="s">
        <v>44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233</v>
      </c>
      <c r="AT121" s="216" t="s">
        <v>137</v>
      </c>
      <c r="AU121" s="216" t="s">
        <v>83</v>
      </c>
      <c r="AY121" s="18" t="s">
        <v>134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81</v>
      </c>
      <c r="BK121" s="217">
        <f>ROUND(I121*H121,2)</f>
        <v>0</v>
      </c>
      <c r="BL121" s="18" t="s">
        <v>233</v>
      </c>
      <c r="BM121" s="216" t="s">
        <v>1192</v>
      </c>
    </row>
    <row r="122" s="2" customFormat="1">
      <c r="A122" s="39"/>
      <c r="B122" s="40"/>
      <c r="C122" s="41"/>
      <c r="D122" s="218" t="s">
        <v>144</v>
      </c>
      <c r="E122" s="41"/>
      <c r="F122" s="219" t="s">
        <v>1191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144</v>
      </c>
      <c r="AU122" s="18" t="s">
        <v>83</v>
      </c>
    </row>
    <row r="123" s="2" customFormat="1">
      <c r="A123" s="39"/>
      <c r="B123" s="40"/>
      <c r="C123" s="41"/>
      <c r="D123" s="223" t="s">
        <v>146</v>
      </c>
      <c r="E123" s="41"/>
      <c r="F123" s="224" t="s">
        <v>1193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146</v>
      </c>
      <c r="AU123" s="18" t="s">
        <v>83</v>
      </c>
    </row>
    <row r="124" s="2" customFormat="1" ht="16.5" customHeight="1">
      <c r="A124" s="39"/>
      <c r="B124" s="40"/>
      <c r="C124" s="236" t="s">
        <v>229</v>
      </c>
      <c r="D124" s="236" t="s">
        <v>219</v>
      </c>
      <c r="E124" s="237" t="s">
        <v>1194</v>
      </c>
      <c r="F124" s="238" t="s">
        <v>1195</v>
      </c>
      <c r="G124" s="239" t="s">
        <v>150</v>
      </c>
      <c r="H124" s="240">
        <v>3</v>
      </c>
      <c r="I124" s="241"/>
      <c r="J124" s="242">
        <f>ROUND(I124*H124,2)</f>
        <v>0</v>
      </c>
      <c r="K124" s="238" t="s">
        <v>1145</v>
      </c>
      <c r="L124" s="243"/>
      <c r="M124" s="244" t="s">
        <v>19</v>
      </c>
      <c r="N124" s="245" t="s">
        <v>44</v>
      </c>
      <c r="O124" s="85"/>
      <c r="P124" s="214">
        <f>O124*H124</f>
        <v>0</v>
      </c>
      <c r="Q124" s="214">
        <v>0.00012</v>
      </c>
      <c r="R124" s="214">
        <f>Q124*H124</f>
        <v>0.00036000000000000002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338</v>
      </c>
      <c r="AT124" s="216" t="s">
        <v>219</v>
      </c>
      <c r="AU124" s="216" t="s">
        <v>83</v>
      </c>
      <c r="AY124" s="18" t="s">
        <v>134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233</v>
      </c>
      <c r="BM124" s="216" t="s">
        <v>1196</v>
      </c>
    </row>
    <row r="125" s="2" customFormat="1">
      <c r="A125" s="39"/>
      <c r="B125" s="40"/>
      <c r="C125" s="41"/>
      <c r="D125" s="218" t="s">
        <v>144</v>
      </c>
      <c r="E125" s="41"/>
      <c r="F125" s="219" t="s">
        <v>1195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144</v>
      </c>
      <c r="AU125" s="18" t="s">
        <v>83</v>
      </c>
    </row>
    <row r="126" s="2" customFormat="1" ht="16.5" customHeight="1">
      <c r="A126" s="39"/>
      <c r="B126" s="40"/>
      <c r="C126" s="205" t="s">
        <v>233</v>
      </c>
      <c r="D126" s="205" t="s">
        <v>137</v>
      </c>
      <c r="E126" s="206" t="s">
        <v>1197</v>
      </c>
      <c r="F126" s="207" t="s">
        <v>1198</v>
      </c>
      <c r="G126" s="208" t="s">
        <v>150</v>
      </c>
      <c r="H126" s="209">
        <v>2</v>
      </c>
      <c r="I126" s="210"/>
      <c r="J126" s="211">
        <f>ROUND(I126*H126,2)</f>
        <v>0</v>
      </c>
      <c r="K126" s="207" t="s">
        <v>1145</v>
      </c>
      <c r="L126" s="45"/>
      <c r="M126" s="212" t="s">
        <v>19</v>
      </c>
      <c r="N126" s="213" t="s">
        <v>44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233</v>
      </c>
      <c r="AT126" s="216" t="s">
        <v>137</v>
      </c>
      <c r="AU126" s="216" t="s">
        <v>83</v>
      </c>
      <c r="AY126" s="18" t="s">
        <v>134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81</v>
      </c>
      <c r="BK126" s="217">
        <f>ROUND(I126*H126,2)</f>
        <v>0</v>
      </c>
      <c r="BL126" s="18" t="s">
        <v>233</v>
      </c>
      <c r="BM126" s="216" t="s">
        <v>1199</v>
      </c>
    </row>
    <row r="127" s="2" customFormat="1">
      <c r="A127" s="39"/>
      <c r="B127" s="40"/>
      <c r="C127" s="41"/>
      <c r="D127" s="218" t="s">
        <v>144</v>
      </c>
      <c r="E127" s="41"/>
      <c r="F127" s="219" t="s">
        <v>1198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144</v>
      </c>
      <c r="AU127" s="18" t="s">
        <v>83</v>
      </c>
    </row>
    <row r="128" s="2" customFormat="1">
      <c r="A128" s="39"/>
      <c r="B128" s="40"/>
      <c r="C128" s="41"/>
      <c r="D128" s="223" t="s">
        <v>146</v>
      </c>
      <c r="E128" s="41"/>
      <c r="F128" s="224" t="s">
        <v>1200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146</v>
      </c>
      <c r="AU128" s="18" t="s">
        <v>83</v>
      </c>
    </row>
    <row r="129" s="2" customFormat="1" ht="16.5" customHeight="1">
      <c r="A129" s="39"/>
      <c r="B129" s="40"/>
      <c r="C129" s="236" t="s">
        <v>237</v>
      </c>
      <c r="D129" s="236" t="s">
        <v>219</v>
      </c>
      <c r="E129" s="237" t="s">
        <v>1201</v>
      </c>
      <c r="F129" s="238" t="s">
        <v>1202</v>
      </c>
      <c r="G129" s="239" t="s">
        <v>150</v>
      </c>
      <c r="H129" s="240">
        <v>2</v>
      </c>
      <c r="I129" s="241"/>
      <c r="J129" s="242">
        <f>ROUND(I129*H129,2)</f>
        <v>0</v>
      </c>
      <c r="K129" s="238" t="s">
        <v>1145</v>
      </c>
      <c r="L129" s="243"/>
      <c r="M129" s="244" t="s">
        <v>19</v>
      </c>
      <c r="N129" s="245" t="s">
        <v>44</v>
      </c>
      <c r="O129" s="85"/>
      <c r="P129" s="214">
        <f>O129*H129</f>
        <v>0</v>
      </c>
      <c r="Q129" s="214">
        <v>9.0000000000000006E-05</v>
      </c>
      <c r="R129" s="214">
        <f>Q129*H129</f>
        <v>0.00018000000000000001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338</v>
      </c>
      <c r="AT129" s="216" t="s">
        <v>219</v>
      </c>
      <c r="AU129" s="216" t="s">
        <v>83</v>
      </c>
      <c r="AY129" s="18" t="s">
        <v>134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233</v>
      </c>
      <c r="BM129" s="216" t="s">
        <v>1203</v>
      </c>
    </row>
    <row r="130" s="2" customFormat="1">
      <c r="A130" s="39"/>
      <c r="B130" s="40"/>
      <c r="C130" s="41"/>
      <c r="D130" s="218" t="s">
        <v>144</v>
      </c>
      <c r="E130" s="41"/>
      <c r="F130" s="219" t="s">
        <v>1202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144</v>
      </c>
      <c r="AU130" s="18" t="s">
        <v>83</v>
      </c>
    </row>
    <row r="131" s="2" customFormat="1" ht="21.75" customHeight="1">
      <c r="A131" s="39"/>
      <c r="B131" s="40"/>
      <c r="C131" s="205" t="s">
        <v>244</v>
      </c>
      <c r="D131" s="205" t="s">
        <v>137</v>
      </c>
      <c r="E131" s="206" t="s">
        <v>1204</v>
      </c>
      <c r="F131" s="207" t="s">
        <v>1205</v>
      </c>
      <c r="G131" s="208" t="s">
        <v>150</v>
      </c>
      <c r="H131" s="209">
        <v>32</v>
      </c>
      <c r="I131" s="210"/>
      <c r="J131" s="211">
        <f>ROUND(I131*H131,2)</f>
        <v>0</v>
      </c>
      <c r="K131" s="207" t="s">
        <v>1145</v>
      </c>
      <c r="L131" s="45"/>
      <c r="M131" s="212" t="s">
        <v>19</v>
      </c>
      <c r="N131" s="213" t="s">
        <v>44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233</v>
      </c>
      <c r="AT131" s="216" t="s">
        <v>137</v>
      </c>
      <c r="AU131" s="216" t="s">
        <v>83</v>
      </c>
      <c r="AY131" s="18" t="s">
        <v>134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81</v>
      </c>
      <c r="BK131" s="217">
        <f>ROUND(I131*H131,2)</f>
        <v>0</v>
      </c>
      <c r="BL131" s="18" t="s">
        <v>233</v>
      </c>
      <c r="BM131" s="216" t="s">
        <v>1206</v>
      </c>
    </row>
    <row r="132" s="2" customFormat="1">
      <c r="A132" s="39"/>
      <c r="B132" s="40"/>
      <c r="C132" s="41"/>
      <c r="D132" s="218" t="s">
        <v>144</v>
      </c>
      <c r="E132" s="41"/>
      <c r="F132" s="219" t="s">
        <v>1205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144</v>
      </c>
      <c r="AU132" s="18" t="s">
        <v>83</v>
      </c>
    </row>
    <row r="133" s="2" customFormat="1">
      <c r="A133" s="39"/>
      <c r="B133" s="40"/>
      <c r="C133" s="41"/>
      <c r="D133" s="223" t="s">
        <v>146</v>
      </c>
      <c r="E133" s="41"/>
      <c r="F133" s="224" t="s">
        <v>1207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83</v>
      </c>
    </row>
    <row r="134" s="2" customFormat="1" ht="16.5" customHeight="1">
      <c r="A134" s="39"/>
      <c r="B134" s="40"/>
      <c r="C134" s="236" t="s">
        <v>258</v>
      </c>
      <c r="D134" s="236" t="s">
        <v>219</v>
      </c>
      <c r="E134" s="237" t="s">
        <v>1208</v>
      </c>
      <c r="F134" s="238" t="s">
        <v>1209</v>
      </c>
      <c r="G134" s="239" t="s">
        <v>150</v>
      </c>
      <c r="H134" s="240">
        <v>32</v>
      </c>
      <c r="I134" s="241"/>
      <c r="J134" s="242">
        <f>ROUND(I134*H134,2)</f>
        <v>0</v>
      </c>
      <c r="K134" s="238" t="s">
        <v>1145</v>
      </c>
      <c r="L134" s="243"/>
      <c r="M134" s="244" t="s">
        <v>19</v>
      </c>
      <c r="N134" s="245" t="s">
        <v>44</v>
      </c>
      <c r="O134" s="85"/>
      <c r="P134" s="214">
        <f>O134*H134</f>
        <v>0</v>
      </c>
      <c r="Q134" s="214">
        <v>6.0000000000000002E-05</v>
      </c>
      <c r="R134" s="214">
        <f>Q134*H134</f>
        <v>0.0019200000000000001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338</v>
      </c>
      <c r="AT134" s="216" t="s">
        <v>219</v>
      </c>
      <c r="AU134" s="216" t="s">
        <v>83</v>
      </c>
      <c r="AY134" s="18" t="s">
        <v>134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81</v>
      </c>
      <c r="BK134" s="217">
        <f>ROUND(I134*H134,2)</f>
        <v>0</v>
      </c>
      <c r="BL134" s="18" t="s">
        <v>233</v>
      </c>
      <c r="BM134" s="216" t="s">
        <v>1210</v>
      </c>
    </row>
    <row r="135" s="2" customFormat="1">
      <c r="A135" s="39"/>
      <c r="B135" s="40"/>
      <c r="C135" s="41"/>
      <c r="D135" s="218" t="s">
        <v>144</v>
      </c>
      <c r="E135" s="41"/>
      <c r="F135" s="219" t="s">
        <v>1209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144</v>
      </c>
      <c r="AU135" s="18" t="s">
        <v>83</v>
      </c>
    </row>
    <row r="136" s="2" customFormat="1">
      <c r="A136" s="39"/>
      <c r="B136" s="40"/>
      <c r="C136" s="41"/>
      <c r="D136" s="218" t="s">
        <v>223</v>
      </c>
      <c r="E136" s="41"/>
      <c r="F136" s="246" t="s">
        <v>1211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223</v>
      </c>
      <c r="AU136" s="18" t="s">
        <v>83</v>
      </c>
    </row>
    <row r="137" s="2" customFormat="1" ht="16.5" customHeight="1">
      <c r="A137" s="39"/>
      <c r="B137" s="40"/>
      <c r="C137" s="236" t="s">
        <v>264</v>
      </c>
      <c r="D137" s="236" t="s">
        <v>219</v>
      </c>
      <c r="E137" s="237" t="s">
        <v>1212</v>
      </c>
      <c r="F137" s="238" t="s">
        <v>1213</v>
      </c>
      <c r="G137" s="239" t="s">
        <v>150</v>
      </c>
      <c r="H137" s="240">
        <v>32</v>
      </c>
      <c r="I137" s="241"/>
      <c r="J137" s="242">
        <f>ROUND(I137*H137,2)</f>
        <v>0</v>
      </c>
      <c r="K137" s="238" t="s">
        <v>1145</v>
      </c>
      <c r="L137" s="243"/>
      <c r="M137" s="244" t="s">
        <v>19</v>
      </c>
      <c r="N137" s="245" t="s">
        <v>44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338</v>
      </c>
      <c r="AT137" s="216" t="s">
        <v>219</v>
      </c>
      <c r="AU137" s="216" t="s">
        <v>83</v>
      </c>
      <c r="AY137" s="18" t="s">
        <v>134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81</v>
      </c>
      <c r="BK137" s="217">
        <f>ROUND(I137*H137,2)</f>
        <v>0</v>
      </c>
      <c r="BL137" s="18" t="s">
        <v>233</v>
      </c>
      <c r="BM137" s="216" t="s">
        <v>1214</v>
      </c>
    </row>
    <row r="138" s="2" customFormat="1">
      <c r="A138" s="39"/>
      <c r="B138" s="40"/>
      <c r="C138" s="41"/>
      <c r="D138" s="218" t="s">
        <v>144</v>
      </c>
      <c r="E138" s="41"/>
      <c r="F138" s="219" t="s">
        <v>1213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144</v>
      </c>
      <c r="AU138" s="18" t="s">
        <v>83</v>
      </c>
    </row>
    <row r="139" s="2" customFormat="1" ht="16.5" customHeight="1">
      <c r="A139" s="39"/>
      <c r="B139" s="40"/>
      <c r="C139" s="205" t="s">
        <v>7</v>
      </c>
      <c r="D139" s="205" t="s">
        <v>137</v>
      </c>
      <c r="E139" s="206" t="s">
        <v>1215</v>
      </c>
      <c r="F139" s="207" t="s">
        <v>1216</v>
      </c>
      <c r="G139" s="208" t="s">
        <v>150</v>
      </c>
      <c r="H139" s="209">
        <v>9</v>
      </c>
      <c r="I139" s="210"/>
      <c r="J139" s="211">
        <f>ROUND(I139*H139,2)</f>
        <v>0</v>
      </c>
      <c r="K139" s="207" t="s">
        <v>1145</v>
      </c>
      <c r="L139" s="45"/>
      <c r="M139" s="212" t="s">
        <v>19</v>
      </c>
      <c r="N139" s="213" t="s">
        <v>44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233</v>
      </c>
      <c r="AT139" s="216" t="s">
        <v>137</v>
      </c>
      <c r="AU139" s="216" t="s">
        <v>83</v>
      </c>
      <c r="AY139" s="18" t="s">
        <v>134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81</v>
      </c>
      <c r="BK139" s="217">
        <f>ROUND(I139*H139,2)</f>
        <v>0</v>
      </c>
      <c r="BL139" s="18" t="s">
        <v>233</v>
      </c>
      <c r="BM139" s="216" t="s">
        <v>1217</v>
      </c>
    </row>
    <row r="140" s="2" customFormat="1">
      <c r="A140" s="39"/>
      <c r="B140" s="40"/>
      <c r="C140" s="41"/>
      <c r="D140" s="218" t="s">
        <v>144</v>
      </c>
      <c r="E140" s="41"/>
      <c r="F140" s="219" t="s">
        <v>1216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144</v>
      </c>
      <c r="AU140" s="18" t="s">
        <v>83</v>
      </c>
    </row>
    <row r="141" s="2" customFormat="1">
      <c r="A141" s="39"/>
      <c r="B141" s="40"/>
      <c r="C141" s="41"/>
      <c r="D141" s="223" t="s">
        <v>146</v>
      </c>
      <c r="E141" s="41"/>
      <c r="F141" s="224" t="s">
        <v>1218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83</v>
      </c>
    </row>
    <row r="142" s="2" customFormat="1" ht="16.5" customHeight="1">
      <c r="A142" s="39"/>
      <c r="B142" s="40"/>
      <c r="C142" s="236" t="s">
        <v>275</v>
      </c>
      <c r="D142" s="236" t="s">
        <v>219</v>
      </c>
      <c r="E142" s="237" t="s">
        <v>1219</v>
      </c>
      <c r="F142" s="238" t="s">
        <v>1220</v>
      </c>
      <c r="G142" s="239" t="s">
        <v>19</v>
      </c>
      <c r="H142" s="240">
        <v>7</v>
      </c>
      <c r="I142" s="241"/>
      <c r="J142" s="242">
        <f>ROUND(I142*H142,2)</f>
        <v>0</v>
      </c>
      <c r="K142" s="238" t="s">
        <v>1145</v>
      </c>
      <c r="L142" s="243"/>
      <c r="M142" s="244" t="s">
        <v>19</v>
      </c>
      <c r="N142" s="245" t="s">
        <v>44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338</v>
      </c>
      <c r="AT142" s="216" t="s">
        <v>219</v>
      </c>
      <c r="AU142" s="216" t="s">
        <v>83</v>
      </c>
      <c r="AY142" s="18" t="s">
        <v>134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81</v>
      </c>
      <c r="BK142" s="217">
        <f>ROUND(I142*H142,2)</f>
        <v>0</v>
      </c>
      <c r="BL142" s="18" t="s">
        <v>233</v>
      </c>
      <c r="BM142" s="216" t="s">
        <v>1221</v>
      </c>
    </row>
    <row r="143" s="2" customFormat="1">
      <c r="A143" s="39"/>
      <c r="B143" s="40"/>
      <c r="C143" s="41"/>
      <c r="D143" s="218" t="s">
        <v>144</v>
      </c>
      <c r="E143" s="41"/>
      <c r="F143" s="219" t="s">
        <v>1220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144</v>
      </c>
      <c r="AU143" s="18" t="s">
        <v>83</v>
      </c>
    </row>
    <row r="144" s="2" customFormat="1" ht="16.5" customHeight="1">
      <c r="A144" s="39"/>
      <c r="B144" s="40"/>
      <c r="C144" s="236" t="s">
        <v>282</v>
      </c>
      <c r="D144" s="236" t="s">
        <v>219</v>
      </c>
      <c r="E144" s="237" t="s">
        <v>1222</v>
      </c>
      <c r="F144" s="238" t="s">
        <v>1223</v>
      </c>
      <c r="G144" s="239" t="s">
        <v>19</v>
      </c>
      <c r="H144" s="240">
        <v>2</v>
      </c>
      <c r="I144" s="241"/>
      <c r="J144" s="242">
        <f>ROUND(I144*H144,2)</f>
        <v>0</v>
      </c>
      <c r="K144" s="238" t="s">
        <v>1145</v>
      </c>
      <c r="L144" s="243"/>
      <c r="M144" s="244" t="s">
        <v>19</v>
      </c>
      <c r="N144" s="245" t="s">
        <v>44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338</v>
      </c>
      <c r="AT144" s="216" t="s">
        <v>219</v>
      </c>
      <c r="AU144" s="216" t="s">
        <v>83</v>
      </c>
      <c r="AY144" s="18" t="s">
        <v>134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81</v>
      </c>
      <c r="BK144" s="217">
        <f>ROUND(I144*H144,2)</f>
        <v>0</v>
      </c>
      <c r="BL144" s="18" t="s">
        <v>233</v>
      </c>
      <c r="BM144" s="216" t="s">
        <v>1224</v>
      </c>
    </row>
    <row r="145" s="2" customFormat="1">
      <c r="A145" s="39"/>
      <c r="B145" s="40"/>
      <c r="C145" s="41"/>
      <c r="D145" s="218" t="s">
        <v>144</v>
      </c>
      <c r="E145" s="41"/>
      <c r="F145" s="219" t="s">
        <v>1223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144</v>
      </c>
      <c r="AU145" s="18" t="s">
        <v>83</v>
      </c>
    </row>
    <row r="146" s="2" customFormat="1" ht="21.75" customHeight="1">
      <c r="A146" s="39"/>
      <c r="B146" s="40"/>
      <c r="C146" s="205" t="s">
        <v>287</v>
      </c>
      <c r="D146" s="205" t="s">
        <v>137</v>
      </c>
      <c r="E146" s="206" t="s">
        <v>1225</v>
      </c>
      <c r="F146" s="207" t="s">
        <v>1226</v>
      </c>
      <c r="G146" s="208" t="s">
        <v>150</v>
      </c>
      <c r="H146" s="209">
        <v>4</v>
      </c>
      <c r="I146" s="210"/>
      <c r="J146" s="211">
        <f>ROUND(I146*H146,2)</f>
        <v>0</v>
      </c>
      <c r="K146" s="207" t="s">
        <v>1145</v>
      </c>
      <c r="L146" s="45"/>
      <c r="M146" s="212" t="s">
        <v>19</v>
      </c>
      <c r="N146" s="213" t="s">
        <v>44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233</v>
      </c>
      <c r="AT146" s="216" t="s">
        <v>137</v>
      </c>
      <c r="AU146" s="216" t="s">
        <v>83</v>
      </c>
      <c r="AY146" s="18" t="s">
        <v>134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233</v>
      </c>
      <c r="BM146" s="216" t="s">
        <v>1227</v>
      </c>
    </row>
    <row r="147" s="2" customFormat="1">
      <c r="A147" s="39"/>
      <c r="B147" s="40"/>
      <c r="C147" s="41"/>
      <c r="D147" s="218" t="s">
        <v>144</v>
      </c>
      <c r="E147" s="41"/>
      <c r="F147" s="219" t="s">
        <v>1226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144</v>
      </c>
      <c r="AU147" s="18" t="s">
        <v>83</v>
      </c>
    </row>
    <row r="148" s="2" customFormat="1">
      <c r="A148" s="39"/>
      <c r="B148" s="40"/>
      <c r="C148" s="41"/>
      <c r="D148" s="223" t="s">
        <v>146</v>
      </c>
      <c r="E148" s="41"/>
      <c r="F148" s="224" t="s">
        <v>1228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83</v>
      </c>
    </row>
    <row r="149" s="2" customFormat="1" ht="16.5" customHeight="1">
      <c r="A149" s="39"/>
      <c r="B149" s="40"/>
      <c r="C149" s="236" t="s">
        <v>293</v>
      </c>
      <c r="D149" s="236" t="s">
        <v>219</v>
      </c>
      <c r="E149" s="237" t="s">
        <v>1229</v>
      </c>
      <c r="F149" s="238" t="s">
        <v>1230</v>
      </c>
      <c r="G149" s="239" t="s">
        <v>150</v>
      </c>
      <c r="H149" s="240">
        <v>4</v>
      </c>
      <c r="I149" s="241"/>
      <c r="J149" s="242">
        <f>ROUND(I149*H149,2)</f>
        <v>0</v>
      </c>
      <c r="K149" s="238" t="s">
        <v>1145</v>
      </c>
      <c r="L149" s="243"/>
      <c r="M149" s="244" t="s">
        <v>19</v>
      </c>
      <c r="N149" s="245" t="s">
        <v>44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338</v>
      </c>
      <c r="AT149" s="216" t="s">
        <v>219</v>
      </c>
      <c r="AU149" s="216" t="s">
        <v>83</v>
      </c>
      <c r="AY149" s="18" t="s">
        <v>134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81</v>
      </c>
      <c r="BK149" s="217">
        <f>ROUND(I149*H149,2)</f>
        <v>0</v>
      </c>
      <c r="BL149" s="18" t="s">
        <v>233</v>
      </c>
      <c r="BM149" s="216" t="s">
        <v>1231</v>
      </c>
    </row>
    <row r="150" s="2" customFormat="1">
      <c r="A150" s="39"/>
      <c r="B150" s="40"/>
      <c r="C150" s="41"/>
      <c r="D150" s="218" t="s">
        <v>144</v>
      </c>
      <c r="E150" s="41"/>
      <c r="F150" s="219" t="s">
        <v>1230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144</v>
      </c>
      <c r="AU150" s="18" t="s">
        <v>83</v>
      </c>
    </row>
    <row r="151" s="2" customFormat="1" ht="21.75" customHeight="1">
      <c r="A151" s="39"/>
      <c r="B151" s="40"/>
      <c r="C151" s="205" t="s">
        <v>299</v>
      </c>
      <c r="D151" s="205" t="s">
        <v>137</v>
      </c>
      <c r="E151" s="206" t="s">
        <v>1232</v>
      </c>
      <c r="F151" s="207" t="s">
        <v>1233</v>
      </c>
      <c r="G151" s="208" t="s">
        <v>150</v>
      </c>
      <c r="H151" s="209">
        <v>4</v>
      </c>
      <c r="I151" s="210"/>
      <c r="J151" s="211">
        <f>ROUND(I151*H151,2)</f>
        <v>0</v>
      </c>
      <c r="K151" s="207" t="s">
        <v>1145</v>
      </c>
      <c r="L151" s="45"/>
      <c r="M151" s="212" t="s">
        <v>19</v>
      </c>
      <c r="N151" s="213" t="s">
        <v>44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233</v>
      </c>
      <c r="AT151" s="216" t="s">
        <v>137</v>
      </c>
      <c r="AU151" s="216" t="s">
        <v>83</v>
      </c>
      <c r="AY151" s="18" t="s">
        <v>134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81</v>
      </c>
      <c r="BK151" s="217">
        <f>ROUND(I151*H151,2)</f>
        <v>0</v>
      </c>
      <c r="BL151" s="18" t="s">
        <v>233</v>
      </c>
      <c r="BM151" s="216" t="s">
        <v>1234</v>
      </c>
    </row>
    <row r="152" s="2" customFormat="1">
      <c r="A152" s="39"/>
      <c r="B152" s="40"/>
      <c r="C152" s="41"/>
      <c r="D152" s="218" t="s">
        <v>144</v>
      </c>
      <c r="E152" s="41"/>
      <c r="F152" s="219" t="s">
        <v>1233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144</v>
      </c>
      <c r="AU152" s="18" t="s">
        <v>83</v>
      </c>
    </row>
    <row r="153" s="2" customFormat="1">
      <c r="A153" s="39"/>
      <c r="B153" s="40"/>
      <c r="C153" s="41"/>
      <c r="D153" s="223" t="s">
        <v>146</v>
      </c>
      <c r="E153" s="41"/>
      <c r="F153" s="224" t="s">
        <v>1235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146</v>
      </c>
      <c r="AU153" s="18" t="s">
        <v>83</v>
      </c>
    </row>
    <row r="154" s="2" customFormat="1" ht="16.5" customHeight="1">
      <c r="A154" s="39"/>
      <c r="B154" s="40"/>
      <c r="C154" s="236" t="s">
        <v>307</v>
      </c>
      <c r="D154" s="236" t="s">
        <v>219</v>
      </c>
      <c r="E154" s="237" t="s">
        <v>1236</v>
      </c>
      <c r="F154" s="238" t="s">
        <v>1237</v>
      </c>
      <c r="G154" s="239" t="s">
        <v>150</v>
      </c>
      <c r="H154" s="240">
        <v>4</v>
      </c>
      <c r="I154" s="241"/>
      <c r="J154" s="242">
        <f>ROUND(I154*H154,2)</f>
        <v>0</v>
      </c>
      <c r="K154" s="238" t="s">
        <v>1145</v>
      </c>
      <c r="L154" s="243"/>
      <c r="M154" s="244" t="s">
        <v>19</v>
      </c>
      <c r="N154" s="245" t="s">
        <v>44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338</v>
      </c>
      <c r="AT154" s="216" t="s">
        <v>219</v>
      </c>
      <c r="AU154" s="216" t="s">
        <v>83</v>
      </c>
      <c r="AY154" s="18" t="s">
        <v>134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81</v>
      </c>
      <c r="BK154" s="217">
        <f>ROUND(I154*H154,2)</f>
        <v>0</v>
      </c>
      <c r="BL154" s="18" t="s">
        <v>233</v>
      </c>
      <c r="BM154" s="216" t="s">
        <v>1238</v>
      </c>
    </row>
    <row r="155" s="2" customFormat="1">
      <c r="A155" s="39"/>
      <c r="B155" s="40"/>
      <c r="C155" s="41"/>
      <c r="D155" s="218" t="s">
        <v>144</v>
      </c>
      <c r="E155" s="41"/>
      <c r="F155" s="219" t="s">
        <v>1237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144</v>
      </c>
      <c r="AU155" s="18" t="s">
        <v>83</v>
      </c>
    </row>
    <row r="156" s="2" customFormat="1" ht="24.15" customHeight="1">
      <c r="A156" s="39"/>
      <c r="B156" s="40"/>
      <c r="C156" s="205" t="s">
        <v>313</v>
      </c>
      <c r="D156" s="205" t="s">
        <v>137</v>
      </c>
      <c r="E156" s="206" t="s">
        <v>1239</v>
      </c>
      <c r="F156" s="207" t="s">
        <v>1240</v>
      </c>
      <c r="G156" s="208" t="s">
        <v>150</v>
      </c>
      <c r="H156" s="209">
        <v>12</v>
      </c>
      <c r="I156" s="210"/>
      <c r="J156" s="211">
        <f>ROUND(I156*H156,2)</f>
        <v>0</v>
      </c>
      <c r="K156" s="207" t="s">
        <v>1145</v>
      </c>
      <c r="L156" s="45"/>
      <c r="M156" s="212" t="s">
        <v>19</v>
      </c>
      <c r="N156" s="213" t="s">
        <v>44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233</v>
      </c>
      <c r="AT156" s="216" t="s">
        <v>137</v>
      </c>
      <c r="AU156" s="216" t="s">
        <v>83</v>
      </c>
      <c r="AY156" s="18" t="s">
        <v>134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81</v>
      </c>
      <c r="BK156" s="217">
        <f>ROUND(I156*H156,2)</f>
        <v>0</v>
      </c>
      <c r="BL156" s="18" t="s">
        <v>233</v>
      </c>
      <c r="BM156" s="216" t="s">
        <v>1241</v>
      </c>
    </row>
    <row r="157" s="2" customFormat="1">
      <c r="A157" s="39"/>
      <c r="B157" s="40"/>
      <c r="C157" s="41"/>
      <c r="D157" s="218" t="s">
        <v>144</v>
      </c>
      <c r="E157" s="41"/>
      <c r="F157" s="219" t="s">
        <v>1240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144</v>
      </c>
      <c r="AU157" s="18" t="s">
        <v>83</v>
      </c>
    </row>
    <row r="158" s="2" customFormat="1">
      <c r="A158" s="39"/>
      <c r="B158" s="40"/>
      <c r="C158" s="41"/>
      <c r="D158" s="223" t="s">
        <v>146</v>
      </c>
      <c r="E158" s="41"/>
      <c r="F158" s="224" t="s">
        <v>1242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146</v>
      </c>
      <c r="AU158" s="18" t="s">
        <v>83</v>
      </c>
    </row>
    <row r="159" s="2" customFormat="1" ht="16.5" customHeight="1">
      <c r="A159" s="39"/>
      <c r="B159" s="40"/>
      <c r="C159" s="236" t="s">
        <v>318</v>
      </c>
      <c r="D159" s="236" t="s">
        <v>219</v>
      </c>
      <c r="E159" s="237" t="s">
        <v>1243</v>
      </c>
      <c r="F159" s="238" t="s">
        <v>1244</v>
      </c>
      <c r="G159" s="239" t="s">
        <v>150</v>
      </c>
      <c r="H159" s="240">
        <v>12</v>
      </c>
      <c r="I159" s="241"/>
      <c r="J159" s="242">
        <f>ROUND(I159*H159,2)</f>
        <v>0</v>
      </c>
      <c r="K159" s="238" t="s">
        <v>1145</v>
      </c>
      <c r="L159" s="243"/>
      <c r="M159" s="244" t="s">
        <v>19</v>
      </c>
      <c r="N159" s="245" t="s">
        <v>44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338</v>
      </c>
      <c r="AT159" s="216" t="s">
        <v>219</v>
      </c>
      <c r="AU159" s="216" t="s">
        <v>83</v>
      </c>
      <c r="AY159" s="18" t="s">
        <v>134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81</v>
      </c>
      <c r="BK159" s="217">
        <f>ROUND(I159*H159,2)</f>
        <v>0</v>
      </c>
      <c r="BL159" s="18" t="s">
        <v>233</v>
      </c>
      <c r="BM159" s="216" t="s">
        <v>1245</v>
      </c>
    </row>
    <row r="160" s="2" customFormat="1">
      <c r="A160" s="39"/>
      <c r="B160" s="40"/>
      <c r="C160" s="41"/>
      <c r="D160" s="218" t="s">
        <v>144</v>
      </c>
      <c r="E160" s="41"/>
      <c r="F160" s="219" t="s">
        <v>1244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144</v>
      </c>
      <c r="AU160" s="18" t="s">
        <v>83</v>
      </c>
    </row>
    <row r="161" s="2" customFormat="1" ht="16.5" customHeight="1">
      <c r="A161" s="39"/>
      <c r="B161" s="40"/>
      <c r="C161" s="205" t="s">
        <v>324</v>
      </c>
      <c r="D161" s="205" t="s">
        <v>137</v>
      </c>
      <c r="E161" s="206" t="s">
        <v>1246</v>
      </c>
      <c r="F161" s="207" t="s">
        <v>1247</v>
      </c>
      <c r="G161" s="208" t="s">
        <v>150</v>
      </c>
      <c r="H161" s="209">
        <v>1</v>
      </c>
      <c r="I161" s="210"/>
      <c r="J161" s="211">
        <f>ROUND(I161*H161,2)</f>
        <v>0</v>
      </c>
      <c r="K161" s="207" t="s">
        <v>1145</v>
      </c>
      <c r="L161" s="45"/>
      <c r="M161" s="212" t="s">
        <v>19</v>
      </c>
      <c r="N161" s="213" t="s">
        <v>44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233</v>
      </c>
      <c r="AT161" s="216" t="s">
        <v>137</v>
      </c>
      <c r="AU161" s="216" t="s">
        <v>83</v>
      </c>
      <c r="AY161" s="18" t="s">
        <v>134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81</v>
      </c>
      <c r="BK161" s="217">
        <f>ROUND(I161*H161,2)</f>
        <v>0</v>
      </c>
      <c r="BL161" s="18" t="s">
        <v>233</v>
      </c>
      <c r="BM161" s="216" t="s">
        <v>1248</v>
      </c>
    </row>
    <row r="162" s="2" customFormat="1">
      <c r="A162" s="39"/>
      <c r="B162" s="40"/>
      <c r="C162" s="41"/>
      <c r="D162" s="218" t="s">
        <v>144</v>
      </c>
      <c r="E162" s="41"/>
      <c r="F162" s="219" t="s">
        <v>1247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144</v>
      </c>
      <c r="AU162" s="18" t="s">
        <v>83</v>
      </c>
    </row>
    <row r="163" s="2" customFormat="1">
      <c r="A163" s="39"/>
      <c r="B163" s="40"/>
      <c r="C163" s="41"/>
      <c r="D163" s="223" t="s">
        <v>146</v>
      </c>
      <c r="E163" s="41"/>
      <c r="F163" s="224" t="s">
        <v>1249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146</v>
      </c>
      <c r="AU163" s="18" t="s">
        <v>83</v>
      </c>
    </row>
    <row r="164" s="2" customFormat="1" ht="16.5" customHeight="1">
      <c r="A164" s="39"/>
      <c r="B164" s="40"/>
      <c r="C164" s="205" t="s">
        <v>330</v>
      </c>
      <c r="D164" s="205" t="s">
        <v>137</v>
      </c>
      <c r="E164" s="206" t="s">
        <v>1250</v>
      </c>
      <c r="F164" s="207" t="s">
        <v>1251</v>
      </c>
      <c r="G164" s="208" t="s">
        <v>451</v>
      </c>
      <c r="H164" s="209">
        <v>1</v>
      </c>
      <c r="I164" s="210"/>
      <c r="J164" s="211">
        <f>ROUND(I164*H164,2)</f>
        <v>0</v>
      </c>
      <c r="K164" s="207" t="s">
        <v>1145</v>
      </c>
      <c r="L164" s="45"/>
      <c r="M164" s="212" t="s">
        <v>19</v>
      </c>
      <c r="N164" s="213" t="s">
        <v>44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233</v>
      </c>
      <c r="AT164" s="216" t="s">
        <v>137</v>
      </c>
      <c r="AU164" s="216" t="s">
        <v>83</v>
      </c>
      <c r="AY164" s="18" t="s">
        <v>134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81</v>
      </c>
      <c r="BK164" s="217">
        <f>ROUND(I164*H164,2)</f>
        <v>0</v>
      </c>
      <c r="BL164" s="18" t="s">
        <v>233</v>
      </c>
      <c r="BM164" s="216" t="s">
        <v>1252</v>
      </c>
    </row>
    <row r="165" s="2" customFormat="1">
      <c r="A165" s="39"/>
      <c r="B165" s="40"/>
      <c r="C165" s="41"/>
      <c r="D165" s="218" t="s">
        <v>144</v>
      </c>
      <c r="E165" s="41"/>
      <c r="F165" s="219" t="s">
        <v>1251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144</v>
      </c>
      <c r="AU165" s="18" t="s">
        <v>83</v>
      </c>
    </row>
    <row r="166" s="2" customFormat="1">
      <c r="A166" s="39"/>
      <c r="B166" s="40"/>
      <c r="C166" s="41"/>
      <c r="D166" s="223" t="s">
        <v>146</v>
      </c>
      <c r="E166" s="41"/>
      <c r="F166" s="224" t="s">
        <v>1253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146</v>
      </c>
      <c r="AU166" s="18" t="s">
        <v>83</v>
      </c>
    </row>
    <row r="167" s="12" customFormat="1" ht="22.8" customHeight="1">
      <c r="A167" s="12"/>
      <c r="B167" s="189"/>
      <c r="C167" s="190"/>
      <c r="D167" s="191" t="s">
        <v>72</v>
      </c>
      <c r="E167" s="203" t="s">
        <v>1254</v>
      </c>
      <c r="F167" s="203" t="s">
        <v>1255</v>
      </c>
      <c r="G167" s="190"/>
      <c r="H167" s="190"/>
      <c r="I167" s="193"/>
      <c r="J167" s="204">
        <f>BK167</f>
        <v>0</v>
      </c>
      <c r="K167" s="190"/>
      <c r="L167" s="195"/>
      <c r="M167" s="196"/>
      <c r="N167" s="197"/>
      <c r="O167" s="197"/>
      <c r="P167" s="198">
        <f>SUM(P168:P219)</f>
        <v>0</v>
      </c>
      <c r="Q167" s="197"/>
      <c r="R167" s="198">
        <f>SUM(R168:R219)</f>
        <v>0.41447300000000004</v>
      </c>
      <c r="S167" s="197"/>
      <c r="T167" s="199">
        <f>SUM(T168:T219)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0" t="s">
        <v>83</v>
      </c>
      <c r="AT167" s="201" t="s">
        <v>72</v>
      </c>
      <c r="AU167" s="201" t="s">
        <v>81</v>
      </c>
      <c r="AY167" s="200" t="s">
        <v>134</v>
      </c>
      <c r="BK167" s="202">
        <f>SUM(BK168:BK219)</f>
        <v>0</v>
      </c>
    </row>
    <row r="168" s="2" customFormat="1" ht="16.5" customHeight="1">
      <c r="A168" s="39"/>
      <c r="B168" s="40"/>
      <c r="C168" s="205" t="s">
        <v>338</v>
      </c>
      <c r="D168" s="205" t="s">
        <v>137</v>
      </c>
      <c r="E168" s="206" t="s">
        <v>1256</v>
      </c>
      <c r="F168" s="207" t="s">
        <v>1257</v>
      </c>
      <c r="G168" s="208" t="s">
        <v>240</v>
      </c>
      <c r="H168" s="209">
        <v>29</v>
      </c>
      <c r="I168" s="210"/>
      <c r="J168" s="211">
        <f>ROUND(I168*H168,2)</f>
        <v>0</v>
      </c>
      <c r="K168" s="207" t="s">
        <v>1145</v>
      </c>
      <c r="L168" s="45"/>
      <c r="M168" s="212" t="s">
        <v>19</v>
      </c>
      <c r="N168" s="213" t="s">
        <v>44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233</v>
      </c>
      <c r="AT168" s="216" t="s">
        <v>137</v>
      </c>
      <c r="AU168" s="216" t="s">
        <v>83</v>
      </c>
      <c r="AY168" s="18" t="s">
        <v>134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81</v>
      </c>
      <c r="BK168" s="217">
        <f>ROUND(I168*H168,2)</f>
        <v>0</v>
      </c>
      <c r="BL168" s="18" t="s">
        <v>233</v>
      </c>
      <c r="BM168" s="216" t="s">
        <v>1258</v>
      </c>
    </row>
    <row r="169" s="2" customFormat="1">
      <c r="A169" s="39"/>
      <c r="B169" s="40"/>
      <c r="C169" s="41"/>
      <c r="D169" s="218" t="s">
        <v>144</v>
      </c>
      <c r="E169" s="41"/>
      <c r="F169" s="219" t="s">
        <v>1257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144</v>
      </c>
      <c r="AU169" s="18" t="s">
        <v>83</v>
      </c>
    </row>
    <row r="170" s="2" customFormat="1">
      <c r="A170" s="39"/>
      <c r="B170" s="40"/>
      <c r="C170" s="41"/>
      <c r="D170" s="223" t="s">
        <v>146</v>
      </c>
      <c r="E170" s="41"/>
      <c r="F170" s="224" t="s">
        <v>1259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146</v>
      </c>
      <c r="AU170" s="18" t="s">
        <v>83</v>
      </c>
    </row>
    <row r="171" s="2" customFormat="1" ht="16.5" customHeight="1">
      <c r="A171" s="39"/>
      <c r="B171" s="40"/>
      <c r="C171" s="236" t="s">
        <v>348</v>
      </c>
      <c r="D171" s="236" t="s">
        <v>219</v>
      </c>
      <c r="E171" s="237" t="s">
        <v>1260</v>
      </c>
      <c r="F171" s="238" t="s">
        <v>1261</v>
      </c>
      <c r="G171" s="239" t="s">
        <v>240</v>
      </c>
      <c r="H171" s="240">
        <v>30.449999999999999</v>
      </c>
      <c r="I171" s="241"/>
      <c r="J171" s="242">
        <f>ROUND(I171*H171,2)</f>
        <v>0</v>
      </c>
      <c r="K171" s="238" t="s">
        <v>1145</v>
      </c>
      <c r="L171" s="243"/>
      <c r="M171" s="244" t="s">
        <v>19</v>
      </c>
      <c r="N171" s="245" t="s">
        <v>44</v>
      </c>
      <c r="O171" s="85"/>
      <c r="P171" s="214">
        <f>O171*H171</f>
        <v>0</v>
      </c>
      <c r="Q171" s="214">
        <v>6.0000000000000002E-05</v>
      </c>
      <c r="R171" s="214">
        <f>Q171*H171</f>
        <v>0.0018270000000000001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338</v>
      </c>
      <c r="AT171" s="216" t="s">
        <v>219</v>
      </c>
      <c r="AU171" s="216" t="s">
        <v>83</v>
      </c>
      <c r="AY171" s="18" t="s">
        <v>134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81</v>
      </c>
      <c r="BK171" s="217">
        <f>ROUND(I171*H171,2)</f>
        <v>0</v>
      </c>
      <c r="BL171" s="18" t="s">
        <v>233</v>
      </c>
      <c r="BM171" s="216" t="s">
        <v>1262</v>
      </c>
    </row>
    <row r="172" s="2" customFormat="1">
      <c r="A172" s="39"/>
      <c r="B172" s="40"/>
      <c r="C172" s="41"/>
      <c r="D172" s="218" t="s">
        <v>144</v>
      </c>
      <c r="E172" s="41"/>
      <c r="F172" s="219" t="s">
        <v>1261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144</v>
      </c>
      <c r="AU172" s="18" t="s">
        <v>83</v>
      </c>
    </row>
    <row r="173" s="2" customFormat="1" ht="16.5" customHeight="1">
      <c r="A173" s="39"/>
      <c r="B173" s="40"/>
      <c r="C173" s="205" t="s">
        <v>354</v>
      </c>
      <c r="D173" s="205" t="s">
        <v>137</v>
      </c>
      <c r="E173" s="206" t="s">
        <v>1256</v>
      </c>
      <c r="F173" s="207" t="s">
        <v>1257</v>
      </c>
      <c r="G173" s="208" t="s">
        <v>240</v>
      </c>
      <c r="H173" s="209">
        <v>12</v>
      </c>
      <c r="I173" s="210"/>
      <c r="J173" s="211">
        <f>ROUND(I173*H173,2)</f>
        <v>0</v>
      </c>
      <c r="K173" s="207" t="s">
        <v>1145</v>
      </c>
      <c r="L173" s="45"/>
      <c r="M173" s="212" t="s">
        <v>19</v>
      </c>
      <c r="N173" s="213" t="s">
        <v>44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233</v>
      </c>
      <c r="AT173" s="216" t="s">
        <v>137</v>
      </c>
      <c r="AU173" s="216" t="s">
        <v>83</v>
      </c>
      <c r="AY173" s="18" t="s">
        <v>134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233</v>
      </c>
      <c r="BM173" s="216" t="s">
        <v>1263</v>
      </c>
    </row>
    <row r="174" s="2" customFormat="1">
      <c r="A174" s="39"/>
      <c r="B174" s="40"/>
      <c r="C174" s="41"/>
      <c r="D174" s="218" t="s">
        <v>144</v>
      </c>
      <c r="E174" s="41"/>
      <c r="F174" s="219" t="s">
        <v>1257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144</v>
      </c>
      <c r="AU174" s="18" t="s">
        <v>83</v>
      </c>
    </row>
    <row r="175" s="2" customFormat="1">
      <c r="A175" s="39"/>
      <c r="B175" s="40"/>
      <c r="C175" s="41"/>
      <c r="D175" s="223" t="s">
        <v>146</v>
      </c>
      <c r="E175" s="41"/>
      <c r="F175" s="224" t="s">
        <v>1259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146</v>
      </c>
      <c r="AU175" s="18" t="s">
        <v>83</v>
      </c>
    </row>
    <row r="176" s="2" customFormat="1" ht="16.5" customHeight="1">
      <c r="A176" s="39"/>
      <c r="B176" s="40"/>
      <c r="C176" s="236" t="s">
        <v>359</v>
      </c>
      <c r="D176" s="236" t="s">
        <v>219</v>
      </c>
      <c r="E176" s="237" t="s">
        <v>1264</v>
      </c>
      <c r="F176" s="238" t="s">
        <v>1265</v>
      </c>
      <c r="G176" s="239" t="s">
        <v>240</v>
      </c>
      <c r="H176" s="240">
        <v>12.6</v>
      </c>
      <c r="I176" s="241"/>
      <c r="J176" s="242">
        <f>ROUND(I176*H176,2)</f>
        <v>0</v>
      </c>
      <c r="K176" s="238" t="s">
        <v>1145</v>
      </c>
      <c r="L176" s="243"/>
      <c r="M176" s="244" t="s">
        <v>19</v>
      </c>
      <c r="N176" s="245" t="s">
        <v>44</v>
      </c>
      <c r="O176" s="85"/>
      <c r="P176" s="214">
        <f>O176*H176</f>
        <v>0</v>
      </c>
      <c r="Q176" s="214">
        <v>6.0000000000000002E-05</v>
      </c>
      <c r="R176" s="214">
        <f>Q176*H176</f>
        <v>0.00075599999999999994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338</v>
      </c>
      <c r="AT176" s="216" t="s">
        <v>219</v>
      </c>
      <c r="AU176" s="216" t="s">
        <v>83</v>
      </c>
      <c r="AY176" s="18" t="s">
        <v>134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81</v>
      </c>
      <c r="BK176" s="217">
        <f>ROUND(I176*H176,2)</f>
        <v>0</v>
      </c>
      <c r="BL176" s="18" t="s">
        <v>233</v>
      </c>
      <c r="BM176" s="216" t="s">
        <v>1266</v>
      </c>
    </row>
    <row r="177" s="2" customFormat="1">
      <c r="A177" s="39"/>
      <c r="B177" s="40"/>
      <c r="C177" s="41"/>
      <c r="D177" s="218" t="s">
        <v>144</v>
      </c>
      <c r="E177" s="41"/>
      <c r="F177" s="219" t="s">
        <v>1265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144</v>
      </c>
      <c r="AU177" s="18" t="s">
        <v>83</v>
      </c>
    </row>
    <row r="178" s="2" customFormat="1" ht="16.5" customHeight="1">
      <c r="A178" s="39"/>
      <c r="B178" s="40"/>
      <c r="C178" s="205" t="s">
        <v>364</v>
      </c>
      <c r="D178" s="205" t="s">
        <v>137</v>
      </c>
      <c r="E178" s="206" t="s">
        <v>1267</v>
      </c>
      <c r="F178" s="207" t="s">
        <v>1268</v>
      </c>
      <c r="G178" s="208" t="s">
        <v>150</v>
      </c>
      <c r="H178" s="209">
        <v>30</v>
      </c>
      <c r="I178" s="210"/>
      <c r="J178" s="211">
        <f>ROUND(I178*H178,2)</f>
        <v>0</v>
      </c>
      <c r="K178" s="207" t="s">
        <v>1145</v>
      </c>
      <c r="L178" s="45"/>
      <c r="M178" s="212" t="s">
        <v>19</v>
      </c>
      <c r="N178" s="213" t="s">
        <v>44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233</v>
      </c>
      <c r="AT178" s="216" t="s">
        <v>137</v>
      </c>
      <c r="AU178" s="216" t="s">
        <v>83</v>
      </c>
      <c r="AY178" s="18" t="s">
        <v>134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81</v>
      </c>
      <c r="BK178" s="217">
        <f>ROUND(I178*H178,2)</f>
        <v>0</v>
      </c>
      <c r="BL178" s="18" t="s">
        <v>233</v>
      </c>
      <c r="BM178" s="216" t="s">
        <v>1269</v>
      </c>
    </row>
    <row r="179" s="2" customFormat="1">
      <c r="A179" s="39"/>
      <c r="B179" s="40"/>
      <c r="C179" s="41"/>
      <c r="D179" s="218" t="s">
        <v>144</v>
      </c>
      <c r="E179" s="41"/>
      <c r="F179" s="219" t="s">
        <v>1268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144</v>
      </c>
      <c r="AU179" s="18" t="s">
        <v>83</v>
      </c>
    </row>
    <row r="180" s="2" customFormat="1">
      <c r="A180" s="39"/>
      <c r="B180" s="40"/>
      <c r="C180" s="41"/>
      <c r="D180" s="223" t="s">
        <v>146</v>
      </c>
      <c r="E180" s="41"/>
      <c r="F180" s="224" t="s">
        <v>1270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146</v>
      </c>
      <c r="AU180" s="18" t="s">
        <v>83</v>
      </c>
    </row>
    <row r="181" s="2" customFormat="1" ht="16.5" customHeight="1">
      <c r="A181" s="39"/>
      <c r="B181" s="40"/>
      <c r="C181" s="236" t="s">
        <v>370</v>
      </c>
      <c r="D181" s="236" t="s">
        <v>219</v>
      </c>
      <c r="E181" s="237" t="s">
        <v>1271</v>
      </c>
      <c r="F181" s="238" t="s">
        <v>1272</v>
      </c>
      <c r="G181" s="239" t="s">
        <v>150</v>
      </c>
      <c r="H181" s="240">
        <v>30</v>
      </c>
      <c r="I181" s="241"/>
      <c r="J181" s="242">
        <f>ROUND(I181*H181,2)</f>
        <v>0</v>
      </c>
      <c r="K181" s="238" t="s">
        <v>1145</v>
      </c>
      <c r="L181" s="243"/>
      <c r="M181" s="244" t="s">
        <v>19</v>
      </c>
      <c r="N181" s="245" t="s">
        <v>44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338</v>
      </c>
      <c r="AT181" s="216" t="s">
        <v>219</v>
      </c>
      <c r="AU181" s="216" t="s">
        <v>83</v>
      </c>
      <c r="AY181" s="18" t="s">
        <v>134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81</v>
      </c>
      <c r="BK181" s="217">
        <f>ROUND(I181*H181,2)</f>
        <v>0</v>
      </c>
      <c r="BL181" s="18" t="s">
        <v>233</v>
      </c>
      <c r="BM181" s="216" t="s">
        <v>1273</v>
      </c>
    </row>
    <row r="182" s="2" customFormat="1">
      <c r="A182" s="39"/>
      <c r="B182" s="40"/>
      <c r="C182" s="41"/>
      <c r="D182" s="218" t="s">
        <v>144</v>
      </c>
      <c r="E182" s="41"/>
      <c r="F182" s="219" t="s">
        <v>1272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144</v>
      </c>
      <c r="AU182" s="18" t="s">
        <v>83</v>
      </c>
    </row>
    <row r="183" s="2" customFormat="1" ht="16.5" customHeight="1">
      <c r="A183" s="39"/>
      <c r="B183" s="40"/>
      <c r="C183" s="205" t="s">
        <v>376</v>
      </c>
      <c r="D183" s="205" t="s">
        <v>137</v>
      </c>
      <c r="E183" s="206" t="s">
        <v>1274</v>
      </c>
      <c r="F183" s="207" t="s">
        <v>1275</v>
      </c>
      <c r="G183" s="208" t="s">
        <v>150</v>
      </c>
      <c r="H183" s="209">
        <v>12</v>
      </c>
      <c r="I183" s="210"/>
      <c r="J183" s="211">
        <f>ROUND(I183*H183,2)</f>
        <v>0</v>
      </c>
      <c r="K183" s="207" t="s">
        <v>1145</v>
      </c>
      <c r="L183" s="45"/>
      <c r="M183" s="212" t="s">
        <v>19</v>
      </c>
      <c r="N183" s="213" t="s">
        <v>44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233</v>
      </c>
      <c r="AT183" s="216" t="s">
        <v>137</v>
      </c>
      <c r="AU183" s="216" t="s">
        <v>83</v>
      </c>
      <c r="AY183" s="18" t="s">
        <v>134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81</v>
      </c>
      <c r="BK183" s="217">
        <f>ROUND(I183*H183,2)</f>
        <v>0</v>
      </c>
      <c r="BL183" s="18" t="s">
        <v>233</v>
      </c>
      <c r="BM183" s="216" t="s">
        <v>1276</v>
      </c>
    </row>
    <row r="184" s="2" customFormat="1">
      <c r="A184" s="39"/>
      <c r="B184" s="40"/>
      <c r="C184" s="41"/>
      <c r="D184" s="218" t="s">
        <v>144</v>
      </c>
      <c r="E184" s="41"/>
      <c r="F184" s="219" t="s">
        <v>1275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144</v>
      </c>
      <c r="AU184" s="18" t="s">
        <v>83</v>
      </c>
    </row>
    <row r="185" s="2" customFormat="1">
      <c r="A185" s="39"/>
      <c r="B185" s="40"/>
      <c r="C185" s="41"/>
      <c r="D185" s="223" t="s">
        <v>146</v>
      </c>
      <c r="E185" s="41"/>
      <c r="F185" s="224" t="s">
        <v>1277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146</v>
      </c>
      <c r="AU185" s="18" t="s">
        <v>83</v>
      </c>
    </row>
    <row r="186" s="2" customFormat="1" ht="16.5" customHeight="1">
      <c r="A186" s="39"/>
      <c r="B186" s="40"/>
      <c r="C186" s="236" t="s">
        <v>384</v>
      </c>
      <c r="D186" s="236" t="s">
        <v>219</v>
      </c>
      <c r="E186" s="237" t="s">
        <v>1278</v>
      </c>
      <c r="F186" s="238" t="s">
        <v>1279</v>
      </c>
      <c r="G186" s="239" t="s">
        <v>150</v>
      </c>
      <c r="H186" s="240">
        <v>12</v>
      </c>
      <c r="I186" s="241"/>
      <c r="J186" s="242">
        <f>ROUND(I186*H186,2)</f>
        <v>0</v>
      </c>
      <c r="K186" s="238" t="s">
        <v>1145</v>
      </c>
      <c r="L186" s="243"/>
      <c r="M186" s="244" t="s">
        <v>19</v>
      </c>
      <c r="N186" s="245" t="s">
        <v>44</v>
      </c>
      <c r="O186" s="85"/>
      <c r="P186" s="214">
        <f>O186*H186</f>
        <v>0</v>
      </c>
      <c r="Q186" s="214">
        <v>4.0000000000000003E-05</v>
      </c>
      <c r="R186" s="214">
        <f>Q186*H186</f>
        <v>0.00048000000000000007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338</v>
      </c>
      <c r="AT186" s="216" t="s">
        <v>219</v>
      </c>
      <c r="AU186" s="216" t="s">
        <v>83</v>
      </c>
      <c r="AY186" s="18" t="s">
        <v>134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81</v>
      </c>
      <c r="BK186" s="217">
        <f>ROUND(I186*H186,2)</f>
        <v>0</v>
      </c>
      <c r="BL186" s="18" t="s">
        <v>233</v>
      </c>
      <c r="BM186" s="216" t="s">
        <v>1280</v>
      </c>
    </row>
    <row r="187" s="2" customFormat="1">
      <c r="A187" s="39"/>
      <c r="B187" s="40"/>
      <c r="C187" s="41"/>
      <c r="D187" s="218" t="s">
        <v>144</v>
      </c>
      <c r="E187" s="41"/>
      <c r="F187" s="219" t="s">
        <v>1279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144</v>
      </c>
      <c r="AU187" s="18" t="s">
        <v>83</v>
      </c>
    </row>
    <row r="188" s="2" customFormat="1" ht="16.5" customHeight="1">
      <c r="A188" s="39"/>
      <c r="B188" s="40"/>
      <c r="C188" s="205" t="s">
        <v>391</v>
      </c>
      <c r="D188" s="205" t="s">
        <v>137</v>
      </c>
      <c r="E188" s="206" t="s">
        <v>1281</v>
      </c>
      <c r="F188" s="207" t="s">
        <v>1282</v>
      </c>
      <c r="G188" s="208" t="s">
        <v>240</v>
      </c>
      <c r="H188" s="209">
        <v>1560</v>
      </c>
      <c r="I188" s="210"/>
      <c r="J188" s="211">
        <f>ROUND(I188*H188,2)</f>
        <v>0</v>
      </c>
      <c r="K188" s="207" t="s">
        <v>1145</v>
      </c>
      <c r="L188" s="45"/>
      <c r="M188" s="212" t="s">
        <v>19</v>
      </c>
      <c r="N188" s="213" t="s">
        <v>44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233</v>
      </c>
      <c r="AT188" s="216" t="s">
        <v>137</v>
      </c>
      <c r="AU188" s="216" t="s">
        <v>83</v>
      </c>
      <c r="AY188" s="18" t="s">
        <v>134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81</v>
      </c>
      <c r="BK188" s="217">
        <f>ROUND(I188*H188,2)</f>
        <v>0</v>
      </c>
      <c r="BL188" s="18" t="s">
        <v>233</v>
      </c>
      <c r="BM188" s="216" t="s">
        <v>1283</v>
      </c>
    </row>
    <row r="189" s="2" customFormat="1">
      <c r="A189" s="39"/>
      <c r="B189" s="40"/>
      <c r="C189" s="41"/>
      <c r="D189" s="218" t="s">
        <v>144</v>
      </c>
      <c r="E189" s="41"/>
      <c r="F189" s="219" t="s">
        <v>1282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144</v>
      </c>
      <c r="AU189" s="18" t="s">
        <v>83</v>
      </c>
    </row>
    <row r="190" s="2" customFormat="1">
      <c r="A190" s="39"/>
      <c r="B190" s="40"/>
      <c r="C190" s="41"/>
      <c r="D190" s="223" t="s">
        <v>146</v>
      </c>
      <c r="E190" s="41"/>
      <c r="F190" s="224" t="s">
        <v>1284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146</v>
      </c>
      <c r="AU190" s="18" t="s">
        <v>83</v>
      </c>
    </row>
    <row r="191" s="2" customFormat="1" ht="16.5" customHeight="1">
      <c r="A191" s="39"/>
      <c r="B191" s="40"/>
      <c r="C191" s="236" t="s">
        <v>396</v>
      </c>
      <c r="D191" s="236" t="s">
        <v>219</v>
      </c>
      <c r="E191" s="237" t="s">
        <v>1285</v>
      </c>
      <c r="F191" s="238" t="s">
        <v>1286</v>
      </c>
      <c r="G191" s="239" t="s">
        <v>240</v>
      </c>
      <c r="H191" s="240">
        <v>1872</v>
      </c>
      <c r="I191" s="241"/>
      <c r="J191" s="242">
        <f>ROUND(I191*H191,2)</f>
        <v>0</v>
      </c>
      <c r="K191" s="238" t="s">
        <v>253</v>
      </c>
      <c r="L191" s="243"/>
      <c r="M191" s="244" t="s">
        <v>19</v>
      </c>
      <c r="N191" s="245" t="s">
        <v>44</v>
      </c>
      <c r="O191" s="85"/>
      <c r="P191" s="214">
        <f>O191*H191</f>
        <v>0</v>
      </c>
      <c r="Q191" s="214">
        <v>6.0000000000000002E-05</v>
      </c>
      <c r="R191" s="214">
        <f>Q191*H191</f>
        <v>0.11232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338</v>
      </c>
      <c r="AT191" s="216" t="s">
        <v>219</v>
      </c>
      <c r="AU191" s="216" t="s">
        <v>83</v>
      </c>
      <c r="AY191" s="18" t="s">
        <v>134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81</v>
      </c>
      <c r="BK191" s="217">
        <f>ROUND(I191*H191,2)</f>
        <v>0</v>
      </c>
      <c r="BL191" s="18" t="s">
        <v>233</v>
      </c>
      <c r="BM191" s="216" t="s">
        <v>1287</v>
      </c>
    </row>
    <row r="192" s="2" customFormat="1">
      <c r="A192" s="39"/>
      <c r="B192" s="40"/>
      <c r="C192" s="41"/>
      <c r="D192" s="218" t="s">
        <v>144</v>
      </c>
      <c r="E192" s="41"/>
      <c r="F192" s="219" t="s">
        <v>1286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144</v>
      </c>
      <c r="AU192" s="18" t="s">
        <v>83</v>
      </c>
    </row>
    <row r="193" s="2" customFormat="1" ht="16.5" customHeight="1">
      <c r="A193" s="39"/>
      <c r="B193" s="40"/>
      <c r="C193" s="205" t="s">
        <v>402</v>
      </c>
      <c r="D193" s="205" t="s">
        <v>137</v>
      </c>
      <c r="E193" s="206" t="s">
        <v>1288</v>
      </c>
      <c r="F193" s="207" t="s">
        <v>1289</v>
      </c>
      <c r="G193" s="208" t="s">
        <v>150</v>
      </c>
      <c r="H193" s="209">
        <v>21</v>
      </c>
      <c r="I193" s="210"/>
      <c r="J193" s="211">
        <f>ROUND(I193*H193,2)</f>
        <v>0</v>
      </c>
      <c r="K193" s="207" t="s">
        <v>1145</v>
      </c>
      <c r="L193" s="45"/>
      <c r="M193" s="212" t="s">
        <v>19</v>
      </c>
      <c r="N193" s="213" t="s">
        <v>44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233</v>
      </c>
      <c r="AT193" s="216" t="s">
        <v>137</v>
      </c>
      <c r="AU193" s="216" t="s">
        <v>83</v>
      </c>
      <c r="AY193" s="18" t="s">
        <v>134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81</v>
      </c>
      <c r="BK193" s="217">
        <f>ROUND(I193*H193,2)</f>
        <v>0</v>
      </c>
      <c r="BL193" s="18" t="s">
        <v>233</v>
      </c>
      <c r="BM193" s="216" t="s">
        <v>1290</v>
      </c>
    </row>
    <row r="194" s="2" customFormat="1">
      <c r="A194" s="39"/>
      <c r="B194" s="40"/>
      <c r="C194" s="41"/>
      <c r="D194" s="218" t="s">
        <v>144</v>
      </c>
      <c r="E194" s="41"/>
      <c r="F194" s="219" t="s">
        <v>1289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144</v>
      </c>
      <c r="AU194" s="18" t="s">
        <v>83</v>
      </c>
    </row>
    <row r="195" s="2" customFormat="1">
      <c r="A195" s="39"/>
      <c r="B195" s="40"/>
      <c r="C195" s="41"/>
      <c r="D195" s="223" t="s">
        <v>146</v>
      </c>
      <c r="E195" s="41"/>
      <c r="F195" s="224" t="s">
        <v>1291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146</v>
      </c>
      <c r="AU195" s="18" t="s">
        <v>83</v>
      </c>
    </row>
    <row r="196" s="2" customFormat="1" ht="16.5" customHeight="1">
      <c r="A196" s="39"/>
      <c r="B196" s="40"/>
      <c r="C196" s="236" t="s">
        <v>408</v>
      </c>
      <c r="D196" s="236" t="s">
        <v>219</v>
      </c>
      <c r="E196" s="237" t="s">
        <v>1292</v>
      </c>
      <c r="F196" s="238" t="s">
        <v>1293</v>
      </c>
      <c r="G196" s="239" t="s">
        <v>150</v>
      </c>
      <c r="H196" s="240">
        <v>21</v>
      </c>
      <c r="I196" s="241"/>
      <c r="J196" s="242">
        <f>ROUND(I196*H196,2)</f>
        <v>0</v>
      </c>
      <c r="K196" s="238" t="s">
        <v>1145</v>
      </c>
      <c r="L196" s="243"/>
      <c r="M196" s="244" t="s">
        <v>19</v>
      </c>
      <c r="N196" s="245" t="s">
        <v>44</v>
      </c>
      <c r="O196" s="85"/>
      <c r="P196" s="214">
        <f>O196*H196</f>
        <v>0</v>
      </c>
      <c r="Q196" s="214">
        <v>5.0000000000000002E-05</v>
      </c>
      <c r="R196" s="214">
        <f>Q196*H196</f>
        <v>0.0010500000000000002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338</v>
      </c>
      <c r="AT196" s="216" t="s">
        <v>219</v>
      </c>
      <c r="AU196" s="216" t="s">
        <v>83</v>
      </c>
      <c r="AY196" s="18" t="s">
        <v>134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81</v>
      </c>
      <c r="BK196" s="217">
        <f>ROUND(I196*H196,2)</f>
        <v>0</v>
      </c>
      <c r="BL196" s="18" t="s">
        <v>233</v>
      </c>
      <c r="BM196" s="216" t="s">
        <v>1294</v>
      </c>
    </row>
    <row r="197" s="2" customFormat="1">
      <c r="A197" s="39"/>
      <c r="B197" s="40"/>
      <c r="C197" s="41"/>
      <c r="D197" s="218" t="s">
        <v>144</v>
      </c>
      <c r="E197" s="41"/>
      <c r="F197" s="219" t="s">
        <v>1293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144</v>
      </c>
      <c r="AU197" s="18" t="s">
        <v>83</v>
      </c>
    </row>
    <row r="198" s="2" customFormat="1" ht="16.5" customHeight="1">
      <c r="A198" s="39"/>
      <c r="B198" s="40"/>
      <c r="C198" s="205" t="s">
        <v>412</v>
      </c>
      <c r="D198" s="205" t="s">
        <v>137</v>
      </c>
      <c r="E198" s="206" t="s">
        <v>1295</v>
      </c>
      <c r="F198" s="207" t="s">
        <v>1296</v>
      </c>
      <c r="G198" s="208" t="s">
        <v>150</v>
      </c>
      <c r="H198" s="209">
        <v>10</v>
      </c>
      <c r="I198" s="210"/>
      <c r="J198" s="211">
        <f>ROUND(I198*H198,2)</f>
        <v>0</v>
      </c>
      <c r="K198" s="207" t="s">
        <v>1145</v>
      </c>
      <c r="L198" s="45"/>
      <c r="M198" s="212" t="s">
        <v>19</v>
      </c>
      <c r="N198" s="213" t="s">
        <v>44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233</v>
      </c>
      <c r="AT198" s="216" t="s">
        <v>137</v>
      </c>
      <c r="AU198" s="216" t="s">
        <v>83</v>
      </c>
      <c r="AY198" s="18" t="s">
        <v>134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81</v>
      </c>
      <c r="BK198" s="217">
        <f>ROUND(I198*H198,2)</f>
        <v>0</v>
      </c>
      <c r="BL198" s="18" t="s">
        <v>233</v>
      </c>
      <c r="BM198" s="216" t="s">
        <v>1297</v>
      </c>
    </row>
    <row r="199" s="2" customFormat="1">
      <c r="A199" s="39"/>
      <c r="B199" s="40"/>
      <c r="C199" s="41"/>
      <c r="D199" s="218" t="s">
        <v>144</v>
      </c>
      <c r="E199" s="41"/>
      <c r="F199" s="219" t="s">
        <v>1296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144</v>
      </c>
      <c r="AU199" s="18" t="s">
        <v>83</v>
      </c>
    </row>
    <row r="200" s="2" customFormat="1">
      <c r="A200" s="39"/>
      <c r="B200" s="40"/>
      <c r="C200" s="41"/>
      <c r="D200" s="223" t="s">
        <v>146</v>
      </c>
      <c r="E200" s="41"/>
      <c r="F200" s="224" t="s">
        <v>1298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146</v>
      </c>
      <c r="AU200" s="18" t="s">
        <v>83</v>
      </c>
    </row>
    <row r="201" s="2" customFormat="1" ht="16.5" customHeight="1">
      <c r="A201" s="39"/>
      <c r="B201" s="40"/>
      <c r="C201" s="205" t="s">
        <v>416</v>
      </c>
      <c r="D201" s="205" t="s">
        <v>137</v>
      </c>
      <c r="E201" s="206" t="s">
        <v>1299</v>
      </c>
      <c r="F201" s="207" t="s">
        <v>1300</v>
      </c>
      <c r="G201" s="208" t="s">
        <v>240</v>
      </c>
      <c r="H201" s="209">
        <v>94</v>
      </c>
      <c r="I201" s="210"/>
      <c r="J201" s="211">
        <f>ROUND(I201*H201,2)</f>
        <v>0</v>
      </c>
      <c r="K201" s="207" t="s">
        <v>1145</v>
      </c>
      <c r="L201" s="45"/>
      <c r="M201" s="212" t="s">
        <v>19</v>
      </c>
      <c r="N201" s="213" t="s">
        <v>44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233</v>
      </c>
      <c r="AT201" s="216" t="s">
        <v>137</v>
      </c>
      <c r="AU201" s="216" t="s">
        <v>83</v>
      </c>
      <c r="AY201" s="18" t="s">
        <v>134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81</v>
      </c>
      <c r="BK201" s="217">
        <f>ROUND(I201*H201,2)</f>
        <v>0</v>
      </c>
      <c r="BL201" s="18" t="s">
        <v>233</v>
      </c>
      <c r="BM201" s="216" t="s">
        <v>1301</v>
      </c>
    </row>
    <row r="202" s="2" customFormat="1">
      <c r="A202" s="39"/>
      <c r="B202" s="40"/>
      <c r="C202" s="41"/>
      <c r="D202" s="218" t="s">
        <v>144</v>
      </c>
      <c r="E202" s="41"/>
      <c r="F202" s="219" t="s">
        <v>1300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144</v>
      </c>
      <c r="AU202" s="18" t="s">
        <v>83</v>
      </c>
    </row>
    <row r="203" s="2" customFormat="1">
      <c r="A203" s="39"/>
      <c r="B203" s="40"/>
      <c r="C203" s="41"/>
      <c r="D203" s="223" t="s">
        <v>146</v>
      </c>
      <c r="E203" s="41"/>
      <c r="F203" s="224" t="s">
        <v>1302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146</v>
      </c>
      <c r="AU203" s="18" t="s">
        <v>83</v>
      </c>
    </row>
    <row r="204" s="2" customFormat="1" ht="24.15" customHeight="1">
      <c r="A204" s="39"/>
      <c r="B204" s="40"/>
      <c r="C204" s="236" t="s">
        <v>420</v>
      </c>
      <c r="D204" s="236" t="s">
        <v>219</v>
      </c>
      <c r="E204" s="237" t="s">
        <v>1303</v>
      </c>
      <c r="F204" s="238" t="s">
        <v>1304</v>
      </c>
      <c r="G204" s="239" t="s">
        <v>1305</v>
      </c>
      <c r="H204" s="240">
        <v>94</v>
      </c>
      <c r="I204" s="241"/>
      <c r="J204" s="242">
        <f>ROUND(I204*H204,2)</f>
        <v>0</v>
      </c>
      <c r="K204" s="238" t="s">
        <v>1145</v>
      </c>
      <c r="L204" s="243"/>
      <c r="M204" s="244" t="s">
        <v>19</v>
      </c>
      <c r="N204" s="245" t="s">
        <v>44</v>
      </c>
      <c r="O204" s="85"/>
      <c r="P204" s="214">
        <f>O204*H204</f>
        <v>0</v>
      </c>
      <c r="Q204" s="214">
        <v>0.00316</v>
      </c>
      <c r="R204" s="214">
        <f>Q204*H204</f>
        <v>0.29704000000000003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338</v>
      </c>
      <c r="AT204" s="216" t="s">
        <v>219</v>
      </c>
      <c r="AU204" s="216" t="s">
        <v>83</v>
      </c>
      <c r="AY204" s="18" t="s">
        <v>134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81</v>
      </c>
      <c r="BK204" s="217">
        <f>ROUND(I204*H204,2)</f>
        <v>0</v>
      </c>
      <c r="BL204" s="18" t="s">
        <v>233</v>
      </c>
      <c r="BM204" s="216" t="s">
        <v>1306</v>
      </c>
    </row>
    <row r="205" s="2" customFormat="1">
      <c r="A205" s="39"/>
      <c r="B205" s="40"/>
      <c r="C205" s="41"/>
      <c r="D205" s="218" t="s">
        <v>144</v>
      </c>
      <c r="E205" s="41"/>
      <c r="F205" s="219" t="s">
        <v>1304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144</v>
      </c>
      <c r="AU205" s="18" t="s">
        <v>83</v>
      </c>
    </row>
    <row r="206" s="2" customFormat="1" ht="16.5" customHeight="1">
      <c r="A206" s="39"/>
      <c r="B206" s="40"/>
      <c r="C206" s="205" t="s">
        <v>426</v>
      </c>
      <c r="D206" s="205" t="s">
        <v>137</v>
      </c>
      <c r="E206" s="206" t="s">
        <v>1307</v>
      </c>
      <c r="F206" s="207" t="s">
        <v>1308</v>
      </c>
      <c r="G206" s="208" t="s">
        <v>150</v>
      </c>
      <c r="H206" s="209">
        <v>10</v>
      </c>
      <c r="I206" s="210"/>
      <c r="J206" s="211">
        <f>ROUND(I206*H206,2)</f>
        <v>0</v>
      </c>
      <c r="K206" s="207" t="s">
        <v>1145</v>
      </c>
      <c r="L206" s="45"/>
      <c r="M206" s="212" t="s">
        <v>19</v>
      </c>
      <c r="N206" s="213" t="s">
        <v>44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233</v>
      </c>
      <c r="AT206" s="216" t="s">
        <v>137</v>
      </c>
      <c r="AU206" s="216" t="s">
        <v>83</v>
      </c>
      <c r="AY206" s="18" t="s">
        <v>134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81</v>
      </c>
      <c r="BK206" s="217">
        <f>ROUND(I206*H206,2)</f>
        <v>0</v>
      </c>
      <c r="BL206" s="18" t="s">
        <v>233</v>
      </c>
      <c r="BM206" s="216" t="s">
        <v>1309</v>
      </c>
    </row>
    <row r="207" s="2" customFormat="1">
      <c r="A207" s="39"/>
      <c r="B207" s="40"/>
      <c r="C207" s="41"/>
      <c r="D207" s="218" t="s">
        <v>144</v>
      </c>
      <c r="E207" s="41"/>
      <c r="F207" s="219" t="s">
        <v>1308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144</v>
      </c>
      <c r="AU207" s="18" t="s">
        <v>83</v>
      </c>
    </row>
    <row r="208" s="2" customFormat="1">
      <c r="A208" s="39"/>
      <c r="B208" s="40"/>
      <c r="C208" s="41"/>
      <c r="D208" s="223" t="s">
        <v>146</v>
      </c>
      <c r="E208" s="41"/>
      <c r="F208" s="224" t="s">
        <v>1310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146</v>
      </c>
      <c r="AU208" s="18" t="s">
        <v>83</v>
      </c>
    </row>
    <row r="209" s="2" customFormat="1" ht="16.5" customHeight="1">
      <c r="A209" s="39"/>
      <c r="B209" s="40"/>
      <c r="C209" s="236" t="s">
        <v>431</v>
      </c>
      <c r="D209" s="236" t="s">
        <v>219</v>
      </c>
      <c r="E209" s="237" t="s">
        <v>1311</v>
      </c>
      <c r="F209" s="238" t="s">
        <v>1312</v>
      </c>
      <c r="G209" s="239" t="s">
        <v>150</v>
      </c>
      <c r="H209" s="240">
        <v>10</v>
      </c>
      <c r="I209" s="241"/>
      <c r="J209" s="242">
        <f>ROUND(I209*H209,2)</f>
        <v>0</v>
      </c>
      <c r="K209" s="238" t="s">
        <v>1145</v>
      </c>
      <c r="L209" s="243"/>
      <c r="M209" s="244" t="s">
        <v>19</v>
      </c>
      <c r="N209" s="245" t="s">
        <v>44</v>
      </c>
      <c r="O209" s="85"/>
      <c r="P209" s="214">
        <f>O209*H209</f>
        <v>0</v>
      </c>
      <c r="Q209" s="214">
        <v>0.00010000000000000001</v>
      </c>
      <c r="R209" s="214">
        <f>Q209*H209</f>
        <v>0.001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338</v>
      </c>
      <c r="AT209" s="216" t="s">
        <v>219</v>
      </c>
      <c r="AU209" s="216" t="s">
        <v>83</v>
      </c>
      <c r="AY209" s="18" t="s">
        <v>134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81</v>
      </c>
      <c r="BK209" s="217">
        <f>ROUND(I209*H209,2)</f>
        <v>0</v>
      </c>
      <c r="BL209" s="18" t="s">
        <v>233</v>
      </c>
      <c r="BM209" s="216" t="s">
        <v>1313</v>
      </c>
    </row>
    <row r="210" s="2" customFormat="1">
      <c r="A210" s="39"/>
      <c r="B210" s="40"/>
      <c r="C210" s="41"/>
      <c r="D210" s="218" t="s">
        <v>144</v>
      </c>
      <c r="E210" s="41"/>
      <c r="F210" s="219" t="s">
        <v>1312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144</v>
      </c>
      <c r="AU210" s="18" t="s">
        <v>83</v>
      </c>
    </row>
    <row r="211" s="2" customFormat="1" ht="16.5" customHeight="1">
      <c r="A211" s="39"/>
      <c r="B211" s="40"/>
      <c r="C211" s="205" t="s">
        <v>436</v>
      </c>
      <c r="D211" s="205" t="s">
        <v>137</v>
      </c>
      <c r="E211" s="206" t="s">
        <v>1314</v>
      </c>
      <c r="F211" s="207" t="s">
        <v>1315</v>
      </c>
      <c r="G211" s="208" t="s">
        <v>150</v>
      </c>
      <c r="H211" s="209">
        <v>20</v>
      </c>
      <c r="I211" s="210"/>
      <c r="J211" s="211">
        <f>ROUND(I211*H211,2)</f>
        <v>0</v>
      </c>
      <c r="K211" s="207" t="s">
        <v>1145</v>
      </c>
      <c r="L211" s="45"/>
      <c r="M211" s="212" t="s">
        <v>19</v>
      </c>
      <c r="N211" s="213" t="s">
        <v>44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233</v>
      </c>
      <c r="AT211" s="216" t="s">
        <v>137</v>
      </c>
      <c r="AU211" s="216" t="s">
        <v>83</v>
      </c>
      <c r="AY211" s="18" t="s">
        <v>134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81</v>
      </c>
      <c r="BK211" s="217">
        <f>ROUND(I211*H211,2)</f>
        <v>0</v>
      </c>
      <c r="BL211" s="18" t="s">
        <v>233</v>
      </c>
      <c r="BM211" s="216" t="s">
        <v>1316</v>
      </c>
    </row>
    <row r="212" s="2" customFormat="1">
      <c r="A212" s="39"/>
      <c r="B212" s="40"/>
      <c r="C212" s="41"/>
      <c r="D212" s="218" t="s">
        <v>144</v>
      </c>
      <c r="E212" s="41"/>
      <c r="F212" s="219" t="s">
        <v>1315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144</v>
      </c>
      <c r="AU212" s="18" t="s">
        <v>83</v>
      </c>
    </row>
    <row r="213" s="2" customFormat="1">
      <c r="A213" s="39"/>
      <c r="B213" s="40"/>
      <c r="C213" s="41"/>
      <c r="D213" s="223" t="s">
        <v>146</v>
      </c>
      <c r="E213" s="41"/>
      <c r="F213" s="224" t="s">
        <v>1317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146</v>
      </c>
      <c r="AU213" s="18" t="s">
        <v>83</v>
      </c>
    </row>
    <row r="214" s="2" customFormat="1" ht="16.5" customHeight="1">
      <c r="A214" s="39"/>
      <c r="B214" s="40"/>
      <c r="C214" s="205" t="s">
        <v>440</v>
      </c>
      <c r="D214" s="205" t="s">
        <v>137</v>
      </c>
      <c r="E214" s="206" t="s">
        <v>1318</v>
      </c>
      <c r="F214" s="207" t="s">
        <v>1319</v>
      </c>
      <c r="G214" s="208" t="s">
        <v>150</v>
      </c>
      <c r="H214" s="209">
        <v>20</v>
      </c>
      <c r="I214" s="210"/>
      <c r="J214" s="211">
        <f>ROUND(I214*H214,2)</f>
        <v>0</v>
      </c>
      <c r="K214" s="207" t="s">
        <v>1145</v>
      </c>
      <c r="L214" s="45"/>
      <c r="M214" s="212" t="s">
        <v>19</v>
      </c>
      <c r="N214" s="213" t="s">
        <v>44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233</v>
      </c>
      <c r="AT214" s="216" t="s">
        <v>137</v>
      </c>
      <c r="AU214" s="216" t="s">
        <v>83</v>
      </c>
      <c r="AY214" s="18" t="s">
        <v>134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81</v>
      </c>
      <c r="BK214" s="217">
        <f>ROUND(I214*H214,2)</f>
        <v>0</v>
      </c>
      <c r="BL214" s="18" t="s">
        <v>233</v>
      </c>
      <c r="BM214" s="216" t="s">
        <v>1320</v>
      </c>
    </row>
    <row r="215" s="2" customFormat="1">
      <c r="A215" s="39"/>
      <c r="B215" s="40"/>
      <c r="C215" s="41"/>
      <c r="D215" s="218" t="s">
        <v>144</v>
      </c>
      <c r="E215" s="41"/>
      <c r="F215" s="219" t="s">
        <v>1319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144</v>
      </c>
      <c r="AU215" s="18" t="s">
        <v>83</v>
      </c>
    </row>
    <row r="216" s="2" customFormat="1">
      <c r="A216" s="39"/>
      <c r="B216" s="40"/>
      <c r="C216" s="41"/>
      <c r="D216" s="223" t="s">
        <v>146</v>
      </c>
      <c r="E216" s="41"/>
      <c r="F216" s="224" t="s">
        <v>1321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146</v>
      </c>
      <c r="AU216" s="18" t="s">
        <v>83</v>
      </c>
    </row>
    <row r="217" s="2" customFormat="1" ht="16.5" customHeight="1">
      <c r="A217" s="39"/>
      <c r="B217" s="40"/>
      <c r="C217" s="205" t="s">
        <v>444</v>
      </c>
      <c r="D217" s="205" t="s">
        <v>137</v>
      </c>
      <c r="E217" s="206" t="s">
        <v>1322</v>
      </c>
      <c r="F217" s="207" t="s">
        <v>1323</v>
      </c>
      <c r="G217" s="208" t="s">
        <v>150</v>
      </c>
      <c r="H217" s="209">
        <v>20</v>
      </c>
      <c r="I217" s="210"/>
      <c r="J217" s="211">
        <f>ROUND(I217*H217,2)</f>
        <v>0</v>
      </c>
      <c r="K217" s="207" t="s">
        <v>1145</v>
      </c>
      <c r="L217" s="45"/>
      <c r="M217" s="212" t="s">
        <v>19</v>
      </c>
      <c r="N217" s="213" t="s">
        <v>44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233</v>
      </c>
      <c r="AT217" s="216" t="s">
        <v>137</v>
      </c>
      <c r="AU217" s="216" t="s">
        <v>83</v>
      </c>
      <c r="AY217" s="18" t="s">
        <v>134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81</v>
      </c>
      <c r="BK217" s="217">
        <f>ROUND(I217*H217,2)</f>
        <v>0</v>
      </c>
      <c r="BL217" s="18" t="s">
        <v>233</v>
      </c>
      <c r="BM217" s="216" t="s">
        <v>1324</v>
      </c>
    </row>
    <row r="218" s="2" customFormat="1">
      <c r="A218" s="39"/>
      <c r="B218" s="40"/>
      <c r="C218" s="41"/>
      <c r="D218" s="218" t="s">
        <v>144</v>
      </c>
      <c r="E218" s="41"/>
      <c r="F218" s="219" t="s">
        <v>1323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144</v>
      </c>
      <c r="AU218" s="18" t="s">
        <v>83</v>
      </c>
    </row>
    <row r="219" s="2" customFormat="1">
      <c r="A219" s="39"/>
      <c r="B219" s="40"/>
      <c r="C219" s="41"/>
      <c r="D219" s="223" t="s">
        <v>146</v>
      </c>
      <c r="E219" s="41"/>
      <c r="F219" s="224" t="s">
        <v>1325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146</v>
      </c>
      <c r="AU219" s="18" t="s">
        <v>83</v>
      </c>
    </row>
    <row r="220" s="12" customFormat="1" ht="25.92" customHeight="1">
      <c r="A220" s="12"/>
      <c r="B220" s="189"/>
      <c r="C220" s="190"/>
      <c r="D220" s="191" t="s">
        <v>72</v>
      </c>
      <c r="E220" s="192" t="s">
        <v>219</v>
      </c>
      <c r="F220" s="192" t="s">
        <v>1326</v>
      </c>
      <c r="G220" s="190"/>
      <c r="H220" s="190"/>
      <c r="I220" s="193"/>
      <c r="J220" s="194">
        <f>BK220</f>
        <v>0</v>
      </c>
      <c r="K220" s="190"/>
      <c r="L220" s="195"/>
      <c r="M220" s="196"/>
      <c r="N220" s="197"/>
      <c r="O220" s="197"/>
      <c r="P220" s="198">
        <f>P221</f>
        <v>0</v>
      </c>
      <c r="Q220" s="197"/>
      <c r="R220" s="198">
        <f>R221</f>
        <v>0.00092000000000000003</v>
      </c>
      <c r="S220" s="197"/>
      <c r="T220" s="199">
        <f>T221</f>
        <v>0.21191000000000002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0" t="s">
        <v>135</v>
      </c>
      <c r="AT220" s="201" t="s">
        <v>72</v>
      </c>
      <c r="AU220" s="201" t="s">
        <v>73</v>
      </c>
      <c r="AY220" s="200" t="s">
        <v>134</v>
      </c>
      <c r="BK220" s="202">
        <f>BK221</f>
        <v>0</v>
      </c>
    </row>
    <row r="221" s="12" customFormat="1" ht="22.8" customHeight="1">
      <c r="A221" s="12"/>
      <c r="B221" s="189"/>
      <c r="C221" s="190"/>
      <c r="D221" s="191" t="s">
        <v>72</v>
      </c>
      <c r="E221" s="203" t="s">
        <v>1327</v>
      </c>
      <c r="F221" s="203" t="s">
        <v>1328</v>
      </c>
      <c r="G221" s="190"/>
      <c r="H221" s="190"/>
      <c r="I221" s="193"/>
      <c r="J221" s="204">
        <f>BK221</f>
        <v>0</v>
      </c>
      <c r="K221" s="190"/>
      <c r="L221" s="195"/>
      <c r="M221" s="196"/>
      <c r="N221" s="197"/>
      <c r="O221" s="197"/>
      <c r="P221" s="198">
        <f>SUM(P222:P236)</f>
        <v>0</v>
      </c>
      <c r="Q221" s="197"/>
      <c r="R221" s="198">
        <f>SUM(R222:R236)</f>
        <v>0.00092000000000000003</v>
      </c>
      <c r="S221" s="197"/>
      <c r="T221" s="199">
        <f>SUM(T222:T236)</f>
        <v>0.21191000000000002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0" t="s">
        <v>135</v>
      </c>
      <c r="AT221" s="201" t="s">
        <v>72</v>
      </c>
      <c r="AU221" s="201" t="s">
        <v>81</v>
      </c>
      <c r="AY221" s="200" t="s">
        <v>134</v>
      </c>
      <c r="BK221" s="202">
        <f>SUM(BK222:BK236)</f>
        <v>0</v>
      </c>
    </row>
    <row r="222" s="2" customFormat="1" ht="16.5" customHeight="1">
      <c r="A222" s="39"/>
      <c r="B222" s="40"/>
      <c r="C222" s="205" t="s">
        <v>448</v>
      </c>
      <c r="D222" s="205" t="s">
        <v>137</v>
      </c>
      <c r="E222" s="206" t="s">
        <v>1329</v>
      </c>
      <c r="F222" s="207" t="s">
        <v>1330</v>
      </c>
      <c r="G222" s="208" t="s">
        <v>150</v>
      </c>
      <c r="H222" s="209">
        <v>63</v>
      </c>
      <c r="I222" s="210"/>
      <c r="J222" s="211">
        <f>ROUND(I222*H222,2)</f>
        <v>0</v>
      </c>
      <c r="K222" s="207" t="s">
        <v>1145</v>
      </c>
      <c r="L222" s="45"/>
      <c r="M222" s="212" t="s">
        <v>19</v>
      </c>
      <c r="N222" s="213" t="s">
        <v>44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0.00056999999999999998</v>
      </c>
      <c r="T222" s="215">
        <f>S222*H222</f>
        <v>0.035909999999999997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520</v>
      </c>
      <c r="AT222" s="216" t="s">
        <v>137</v>
      </c>
      <c r="AU222" s="216" t="s">
        <v>83</v>
      </c>
      <c r="AY222" s="18" t="s">
        <v>134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81</v>
      </c>
      <c r="BK222" s="217">
        <f>ROUND(I222*H222,2)</f>
        <v>0</v>
      </c>
      <c r="BL222" s="18" t="s">
        <v>520</v>
      </c>
      <c r="BM222" s="216" t="s">
        <v>1331</v>
      </c>
    </row>
    <row r="223" s="2" customFormat="1">
      <c r="A223" s="39"/>
      <c r="B223" s="40"/>
      <c r="C223" s="41"/>
      <c r="D223" s="218" t="s">
        <v>144</v>
      </c>
      <c r="E223" s="41"/>
      <c r="F223" s="219" t="s">
        <v>1330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144</v>
      </c>
      <c r="AU223" s="18" t="s">
        <v>83</v>
      </c>
    </row>
    <row r="224" s="2" customFormat="1">
      <c r="A224" s="39"/>
      <c r="B224" s="40"/>
      <c r="C224" s="41"/>
      <c r="D224" s="223" t="s">
        <v>146</v>
      </c>
      <c r="E224" s="41"/>
      <c r="F224" s="224" t="s">
        <v>1332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146</v>
      </c>
      <c r="AU224" s="18" t="s">
        <v>83</v>
      </c>
    </row>
    <row r="225" s="2" customFormat="1" ht="21.75" customHeight="1">
      <c r="A225" s="39"/>
      <c r="B225" s="40"/>
      <c r="C225" s="205" t="s">
        <v>454</v>
      </c>
      <c r="D225" s="205" t="s">
        <v>137</v>
      </c>
      <c r="E225" s="206" t="s">
        <v>1333</v>
      </c>
      <c r="F225" s="207" t="s">
        <v>1334</v>
      </c>
      <c r="G225" s="208" t="s">
        <v>240</v>
      </c>
      <c r="H225" s="209">
        <v>24</v>
      </c>
      <c r="I225" s="210"/>
      <c r="J225" s="211">
        <f>ROUND(I225*H225,2)</f>
        <v>0</v>
      </c>
      <c r="K225" s="207" t="s">
        <v>1145</v>
      </c>
      <c r="L225" s="45"/>
      <c r="M225" s="212" t="s">
        <v>19</v>
      </c>
      <c r="N225" s="213" t="s">
        <v>44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0.0035000000000000001</v>
      </c>
      <c r="T225" s="215">
        <f>S225*H225</f>
        <v>0.084000000000000005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520</v>
      </c>
      <c r="AT225" s="216" t="s">
        <v>137</v>
      </c>
      <c r="AU225" s="216" t="s">
        <v>83</v>
      </c>
      <c r="AY225" s="18" t="s">
        <v>134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81</v>
      </c>
      <c r="BK225" s="217">
        <f>ROUND(I225*H225,2)</f>
        <v>0</v>
      </c>
      <c r="BL225" s="18" t="s">
        <v>520</v>
      </c>
      <c r="BM225" s="216" t="s">
        <v>1335</v>
      </c>
    </row>
    <row r="226" s="2" customFormat="1">
      <c r="A226" s="39"/>
      <c r="B226" s="40"/>
      <c r="C226" s="41"/>
      <c r="D226" s="218" t="s">
        <v>144</v>
      </c>
      <c r="E226" s="41"/>
      <c r="F226" s="219" t="s">
        <v>1334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144</v>
      </c>
      <c r="AU226" s="18" t="s">
        <v>83</v>
      </c>
    </row>
    <row r="227" s="2" customFormat="1">
      <c r="A227" s="39"/>
      <c r="B227" s="40"/>
      <c r="C227" s="41"/>
      <c r="D227" s="223" t="s">
        <v>146</v>
      </c>
      <c r="E227" s="41"/>
      <c r="F227" s="224" t="s">
        <v>1336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146</v>
      </c>
      <c r="AU227" s="18" t="s">
        <v>83</v>
      </c>
    </row>
    <row r="228" s="2" customFormat="1" ht="16.5" customHeight="1">
      <c r="A228" s="39"/>
      <c r="B228" s="40"/>
      <c r="C228" s="205" t="s">
        <v>460</v>
      </c>
      <c r="D228" s="205" t="s">
        <v>137</v>
      </c>
      <c r="E228" s="206" t="s">
        <v>1337</v>
      </c>
      <c r="F228" s="207" t="s">
        <v>1338</v>
      </c>
      <c r="G228" s="208" t="s">
        <v>240</v>
      </c>
      <c r="H228" s="209">
        <v>28</v>
      </c>
      <c r="I228" s="210"/>
      <c r="J228" s="211">
        <f>ROUND(I228*H228,2)</f>
        <v>0</v>
      </c>
      <c r="K228" s="207" t="s">
        <v>1145</v>
      </c>
      <c r="L228" s="45"/>
      <c r="M228" s="212" t="s">
        <v>19</v>
      </c>
      <c r="N228" s="213" t="s">
        <v>44</v>
      </c>
      <c r="O228" s="85"/>
      <c r="P228" s="214">
        <f>O228*H228</f>
        <v>0</v>
      </c>
      <c r="Q228" s="214">
        <v>2.0000000000000002E-05</v>
      </c>
      <c r="R228" s="214">
        <f>Q228*H228</f>
        <v>0.00056000000000000006</v>
      </c>
      <c r="S228" s="214">
        <v>0.002</v>
      </c>
      <c r="T228" s="215">
        <f>S228*H228</f>
        <v>0.056000000000000001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520</v>
      </c>
      <c r="AT228" s="216" t="s">
        <v>137</v>
      </c>
      <c r="AU228" s="216" t="s">
        <v>83</v>
      </c>
      <c r="AY228" s="18" t="s">
        <v>134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81</v>
      </c>
      <c r="BK228" s="217">
        <f>ROUND(I228*H228,2)</f>
        <v>0</v>
      </c>
      <c r="BL228" s="18" t="s">
        <v>520</v>
      </c>
      <c r="BM228" s="216" t="s">
        <v>1339</v>
      </c>
    </row>
    <row r="229" s="2" customFormat="1">
      <c r="A229" s="39"/>
      <c r="B229" s="40"/>
      <c r="C229" s="41"/>
      <c r="D229" s="218" t="s">
        <v>144</v>
      </c>
      <c r="E229" s="41"/>
      <c r="F229" s="219" t="s">
        <v>1338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144</v>
      </c>
      <c r="AU229" s="18" t="s">
        <v>83</v>
      </c>
    </row>
    <row r="230" s="2" customFormat="1">
      <c r="A230" s="39"/>
      <c r="B230" s="40"/>
      <c r="C230" s="41"/>
      <c r="D230" s="223" t="s">
        <v>146</v>
      </c>
      <c r="E230" s="41"/>
      <c r="F230" s="224" t="s">
        <v>1340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146</v>
      </c>
      <c r="AU230" s="18" t="s">
        <v>83</v>
      </c>
    </row>
    <row r="231" s="2" customFormat="1" ht="16.5" customHeight="1">
      <c r="A231" s="39"/>
      <c r="B231" s="40"/>
      <c r="C231" s="205" t="s">
        <v>467</v>
      </c>
      <c r="D231" s="205" t="s">
        <v>137</v>
      </c>
      <c r="E231" s="206" t="s">
        <v>1341</v>
      </c>
      <c r="F231" s="207" t="s">
        <v>1342</v>
      </c>
      <c r="G231" s="208" t="s">
        <v>240</v>
      </c>
      <c r="H231" s="209">
        <v>12</v>
      </c>
      <c r="I231" s="210"/>
      <c r="J231" s="211">
        <f>ROUND(I231*H231,2)</f>
        <v>0</v>
      </c>
      <c r="K231" s="207" t="s">
        <v>1145</v>
      </c>
      <c r="L231" s="45"/>
      <c r="M231" s="212" t="s">
        <v>19</v>
      </c>
      <c r="N231" s="213" t="s">
        <v>44</v>
      </c>
      <c r="O231" s="85"/>
      <c r="P231" s="214">
        <f>O231*H231</f>
        <v>0</v>
      </c>
      <c r="Q231" s="214">
        <v>3.0000000000000001E-05</v>
      </c>
      <c r="R231" s="214">
        <f>Q231*H231</f>
        <v>0.00036000000000000002</v>
      </c>
      <c r="S231" s="214">
        <v>0.0030000000000000001</v>
      </c>
      <c r="T231" s="215">
        <f>S231*H231</f>
        <v>0.036000000000000004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520</v>
      </c>
      <c r="AT231" s="216" t="s">
        <v>137</v>
      </c>
      <c r="AU231" s="216" t="s">
        <v>83</v>
      </c>
      <c r="AY231" s="18" t="s">
        <v>134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81</v>
      </c>
      <c r="BK231" s="217">
        <f>ROUND(I231*H231,2)</f>
        <v>0</v>
      </c>
      <c r="BL231" s="18" t="s">
        <v>520</v>
      </c>
      <c r="BM231" s="216" t="s">
        <v>1343</v>
      </c>
    </row>
    <row r="232" s="2" customFormat="1">
      <c r="A232" s="39"/>
      <c r="B232" s="40"/>
      <c r="C232" s="41"/>
      <c r="D232" s="218" t="s">
        <v>144</v>
      </c>
      <c r="E232" s="41"/>
      <c r="F232" s="219" t="s">
        <v>1342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144</v>
      </c>
      <c r="AU232" s="18" t="s">
        <v>83</v>
      </c>
    </row>
    <row r="233" s="2" customFormat="1">
      <c r="A233" s="39"/>
      <c r="B233" s="40"/>
      <c r="C233" s="41"/>
      <c r="D233" s="223" t="s">
        <v>146</v>
      </c>
      <c r="E233" s="41"/>
      <c r="F233" s="224" t="s">
        <v>1344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146</v>
      </c>
      <c r="AU233" s="18" t="s">
        <v>83</v>
      </c>
    </row>
    <row r="234" s="2" customFormat="1" ht="16.5" customHeight="1">
      <c r="A234" s="39"/>
      <c r="B234" s="40"/>
      <c r="C234" s="205" t="s">
        <v>476</v>
      </c>
      <c r="D234" s="205" t="s">
        <v>137</v>
      </c>
      <c r="E234" s="206" t="s">
        <v>1345</v>
      </c>
      <c r="F234" s="207" t="s">
        <v>1346</v>
      </c>
      <c r="G234" s="208" t="s">
        <v>156</v>
      </c>
      <c r="H234" s="209">
        <v>0.21199999999999999</v>
      </c>
      <c r="I234" s="210"/>
      <c r="J234" s="211">
        <f>ROUND(I234*H234,2)</f>
        <v>0</v>
      </c>
      <c r="K234" s="207" t="s">
        <v>1145</v>
      </c>
      <c r="L234" s="45"/>
      <c r="M234" s="212" t="s">
        <v>19</v>
      </c>
      <c r="N234" s="213" t="s">
        <v>44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520</v>
      </c>
      <c r="AT234" s="216" t="s">
        <v>137</v>
      </c>
      <c r="AU234" s="216" t="s">
        <v>83</v>
      </c>
      <c r="AY234" s="18" t="s">
        <v>134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81</v>
      </c>
      <c r="BK234" s="217">
        <f>ROUND(I234*H234,2)</f>
        <v>0</v>
      </c>
      <c r="BL234" s="18" t="s">
        <v>520</v>
      </c>
      <c r="BM234" s="216" t="s">
        <v>1347</v>
      </c>
    </row>
    <row r="235" s="2" customFormat="1">
      <c r="A235" s="39"/>
      <c r="B235" s="40"/>
      <c r="C235" s="41"/>
      <c r="D235" s="218" t="s">
        <v>144</v>
      </c>
      <c r="E235" s="41"/>
      <c r="F235" s="219" t="s">
        <v>1346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144</v>
      </c>
      <c r="AU235" s="18" t="s">
        <v>83</v>
      </c>
    </row>
    <row r="236" s="2" customFormat="1">
      <c r="A236" s="39"/>
      <c r="B236" s="40"/>
      <c r="C236" s="41"/>
      <c r="D236" s="223" t="s">
        <v>146</v>
      </c>
      <c r="E236" s="41"/>
      <c r="F236" s="224" t="s">
        <v>1348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146</v>
      </c>
      <c r="AU236" s="18" t="s">
        <v>83</v>
      </c>
    </row>
    <row r="237" s="12" customFormat="1" ht="25.92" customHeight="1">
      <c r="A237" s="12"/>
      <c r="B237" s="189"/>
      <c r="C237" s="190"/>
      <c r="D237" s="191" t="s">
        <v>72</v>
      </c>
      <c r="E237" s="192" t="s">
        <v>678</v>
      </c>
      <c r="F237" s="192" t="s">
        <v>679</v>
      </c>
      <c r="G237" s="190"/>
      <c r="H237" s="190"/>
      <c r="I237" s="193"/>
      <c r="J237" s="194">
        <f>BK237</f>
        <v>0</v>
      </c>
      <c r="K237" s="190"/>
      <c r="L237" s="195"/>
      <c r="M237" s="196"/>
      <c r="N237" s="197"/>
      <c r="O237" s="197"/>
      <c r="P237" s="198">
        <f>SUM(P238:P245)</f>
        <v>0</v>
      </c>
      <c r="Q237" s="197"/>
      <c r="R237" s="198">
        <f>SUM(R238:R245)</f>
        <v>0</v>
      </c>
      <c r="S237" s="197"/>
      <c r="T237" s="199">
        <f>SUM(T238:T245)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0" t="s">
        <v>142</v>
      </c>
      <c r="AT237" s="201" t="s">
        <v>72</v>
      </c>
      <c r="AU237" s="201" t="s">
        <v>73</v>
      </c>
      <c r="AY237" s="200" t="s">
        <v>134</v>
      </c>
      <c r="BK237" s="202">
        <f>SUM(BK238:BK245)</f>
        <v>0</v>
      </c>
    </row>
    <row r="238" s="2" customFormat="1" ht="16.5" customHeight="1">
      <c r="A238" s="39"/>
      <c r="B238" s="40"/>
      <c r="C238" s="205" t="s">
        <v>482</v>
      </c>
      <c r="D238" s="205" t="s">
        <v>137</v>
      </c>
      <c r="E238" s="206" t="s">
        <v>1349</v>
      </c>
      <c r="F238" s="207" t="s">
        <v>1350</v>
      </c>
      <c r="G238" s="208" t="s">
        <v>683</v>
      </c>
      <c r="H238" s="209">
        <v>40</v>
      </c>
      <c r="I238" s="210"/>
      <c r="J238" s="211">
        <f>ROUND(I238*H238,2)</f>
        <v>0</v>
      </c>
      <c r="K238" s="207" t="s">
        <v>1145</v>
      </c>
      <c r="L238" s="45"/>
      <c r="M238" s="212" t="s">
        <v>19</v>
      </c>
      <c r="N238" s="213" t="s">
        <v>44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470</v>
      </c>
      <c r="AT238" s="216" t="s">
        <v>137</v>
      </c>
      <c r="AU238" s="216" t="s">
        <v>81</v>
      </c>
      <c r="AY238" s="18" t="s">
        <v>134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81</v>
      </c>
      <c r="BK238" s="217">
        <f>ROUND(I238*H238,2)</f>
        <v>0</v>
      </c>
      <c r="BL238" s="18" t="s">
        <v>470</v>
      </c>
      <c r="BM238" s="216" t="s">
        <v>1351</v>
      </c>
    </row>
    <row r="239" s="2" customFormat="1">
      <c r="A239" s="39"/>
      <c r="B239" s="40"/>
      <c r="C239" s="41"/>
      <c r="D239" s="218" t="s">
        <v>144</v>
      </c>
      <c r="E239" s="41"/>
      <c r="F239" s="219" t="s">
        <v>1350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144</v>
      </c>
      <c r="AU239" s="18" t="s">
        <v>81</v>
      </c>
    </row>
    <row r="240" s="2" customFormat="1">
      <c r="A240" s="39"/>
      <c r="B240" s="40"/>
      <c r="C240" s="41"/>
      <c r="D240" s="223" t="s">
        <v>146</v>
      </c>
      <c r="E240" s="41"/>
      <c r="F240" s="224" t="s">
        <v>1352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146</v>
      </c>
      <c r="AU240" s="18" t="s">
        <v>81</v>
      </c>
    </row>
    <row r="241" s="2" customFormat="1">
      <c r="A241" s="39"/>
      <c r="B241" s="40"/>
      <c r="C241" s="41"/>
      <c r="D241" s="218" t="s">
        <v>223</v>
      </c>
      <c r="E241" s="41"/>
      <c r="F241" s="246" t="s">
        <v>1353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223</v>
      </c>
      <c r="AU241" s="18" t="s">
        <v>81</v>
      </c>
    </row>
    <row r="242" s="2" customFormat="1" ht="16.5" customHeight="1">
      <c r="A242" s="39"/>
      <c r="B242" s="40"/>
      <c r="C242" s="205" t="s">
        <v>488</v>
      </c>
      <c r="D242" s="205" t="s">
        <v>137</v>
      </c>
      <c r="E242" s="206" t="s">
        <v>1354</v>
      </c>
      <c r="F242" s="207" t="s">
        <v>1355</v>
      </c>
      <c r="G242" s="208" t="s">
        <v>683</v>
      </c>
      <c r="H242" s="209">
        <v>10</v>
      </c>
      <c r="I242" s="210"/>
      <c r="J242" s="211">
        <f>ROUND(I242*H242,2)</f>
        <v>0</v>
      </c>
      <c r="K242" s="207" t="s">
        <v>1145</v>
      </c>
      <c r="L242" s="45"/>
      <c r="M242" s="212" t="s">
        <v>19</v>
      </c>
      <c r="N242" s="213" t="s">
        <v>44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470</v>
      </c>
      <c r="AT242" s="216" t="s">
        <v>137</v>
      </c>
      <c r="AU242" s="216" t="s">
        <v>81</v>
      </c>
      <c r="AY242" s="18" t="s">
        <v>134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81</v>
      </c>
      <c r="BK242" s="217">
        <f>ROUND(I242*H242,2)</f>
        <v>0</v>
      </c>
      <c r="BL242" s="18" t="s">
        <v>470</v>
      </c>
      <c r="BM242" s="216" t="s">
        <v>1356</v>
      </c>
    </row>
    <row r="243" s="2" customFormat="1">
      <c r="A243" s="39"/>
      <c r="B243" s="40"/>
      <c r="C243" s="41"/>
      <c r="D243" s="218" t="s">
        <v>144</v>
      </c>
      <c r="E243" s="41"/>
      <c r="F243" s="219" t="s">
        <v>1355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144</v>
      </c>
      <c r="AU243" s="18" t="s">
        <v>81</v>
      </c>
    </row>
    <row r="244" s="2" customFormat="1">
      <c r="A244" s="39"/>
      <c r="B244" s="40"/>
      <c r="C244" s="41"/>
      <c r="D244" s="223" t="s">
        <v>146</v>
      </c>
      <c r="E244" s="41"/>
      <c r="F244" s="224" t="s">
        <v>1357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146</v>
      </c>
      <c r="AU244" s="18" t="s">
        <v>81</v>
      </c>
    </row>
    <row r="245" s="2" customFormat="1">
      <c r="A245" s="39"/>
      <c r="B245" s="40"/>
      <c r="C245" s="41"/>
      <c r="D245" s="218" t="s">
        <v>223</v>
      </c>
      <c r="E245" s="41"/>
      <c r="F245" s="246" t="s">
        <v>1358</v>
      </c>
      <c r="G245" s="41"/>
      <c r="H245" s="41"/>
      <c r="I245" s="220"/>
      <c r="J245" s="41"/>
      <c r="K245" s="41"/>
      <c r="L245" s="45"/>
      <c r="M245" s="247"/>
      <c r="N245" s="248"/>
      <c r="O245" s="249"/>
      <c r="P245" s="249"/>
      <c r="Q245" s="249"/>
      <c r="R245" s="249"/>
      <c r="S245" s="249"/>
      <c r="T245" s="250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223</v>
      </c>
      <c r="AU245" s="18" t="s">
        <v>81</v>
      </c>
    </row>
    <row r="246" s="2" customFormat="1" ht="6.96" customHeight="1">
      <c r="A246" s="39"/>
      <c r="B246" s="60"/>
      <c r="C246" s="61"/>
      <c r="D246" s="61"/>
      <c r="E246" s="61"/>
      <c r="F246" s="61"/>
      <c r="G246" s="61"/>
      <c r="H246" s="61"/>
      <c r="I246" s="61"/>
      <c r="J246" s="61"/>
      <c r="K246" s="61"/>
      <c r="L246" s="45"/>
      <c r="M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</row>
  </sheetData>
  <sheetProtection sheet="1" autoFilter="0" formatColumns="0" formatRows="0" objects="1" scenarios="1" spinCount="100000" saltValue="XAxGDOx/GqvCI+F93fOIIkbSdlPOCelD4O1Nb7QU9I4X0WogbPO3zcpE9C4GNK0L+dRrvj6Ln+UrN1IbMIgMJQ==" hashValue="yPSjr5eRKG4rMO/sK8s42+ZVmilpTnbH6RVdYumq3rBrDnN85hZh5mVhUgBXDwQQgyRtqb+9GSDPSckgiYHiiA==" algorithmName="SHA-512" password="CC35"/>
  <autoFilter ref="C84:K24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2/741112001"/>
    <hyperlink ref="F95" r:id="rId2" display="https://podminky.urs.cz/item/CS_URS_2024_02/741120301"/>
    <hyperlink ref="F102" r:id="rId3" display="https://podminky.urs.cz/item/CS_URS_2024_02/741122611"/>
    <hyperlink ref="F109" r:id="rId4" display="https://podminky.urs.cz/item/CS_URS_2024_02/741130001"/>
    <hyperlink ref="F112" r:id="rId5" display="https://podminky.urs.cz/item/CS_URS_2024_02/741130023"/>
    <hyperlink ref="F115" r:id="rId6" display="https://podminky.urs.cz/item/CS_URS_2024_02/741130025"/>
    <hyperlink ref="F118" r:id="rId7" display="https://podminky.urs.cz/item/CS_URS_2024_02/741310001"/>
    <hyperlink ref="F123" r:id="rId8" display="https://podminky.urs.cz/item/CS_URS_2024_02/741310021"/>
    <hyperlink ref="F128" r:id="rId9" display="https://podminky.urs.cz/item/CS_URS_2024_02/741310022"/>
    <hyperlink ref="F133" r:id="rId10" display="https://podminky.urs.cz/item/CS_URS_2024_02/741313002"/>
    <hyperlink ref="F141" r:id="rId11" display="https://podminky.urs.cz/item/CS_URS_2024_02/741321003"/>
    <hyperlink ref="F148" r:id="rId12" display="https://podminky.urs.cz/item/CS_URS_2024_02/741372021"/>
    <hyperlink ref="F153" r:id="rId13" display="https://podminky.urs.cz/item/CS_URS_2024_02/741372061"/>
    <hyperlink ref="F158" r:id="rId14" display="https://podminky.urs.cz/item/CS_URS_2024_02/741372062"/>
    <hyperlink ref="F163" r:id="rId15" display="https://podminky.urs.cz/item/CS_URS_2024_02/741810002"/>
    <hyperlink ref="F166" r:id="rId16" display="https://podminky.urs.cz/item/CS_URS_2024_02/998741202"/>
    <hyperlink ref="F170" r:id="rId17" display="https://podminky.urs.cz/item/CS_URS_2024_02/742110002"/>
    <hyperlink ref="F175" r:id="rId18" display="https://podminky.urs.cz/item/CS_URS_2024_02/742110002"/>
    <hyperlink ref="F180" r:id="rId19" display="https://podminky.urs.cz/item/CS_URS_2024_02/742110161"/>
    <hyperlink ref="F185" r:id="rId20" display="https://podminky.urs.cz/item/CS_URS_2024_02/742110504"/>
    <hyperlink ref="F190" r:id="rId21" display="https://podminky.urs.cz/item/CS_URS_2024_02/742121001"/>
    <hyperlink ref="F195" r:id="rId22" display="https://podminky.urs.cz/item/CS_URS_2024_02/742124005"/>
    <hyperlink ref="F200" r:id="rId23" display="https://podminky.urs.cz/item/CS_URS_2024_02/742124007"/>
    <hyperlink ref="F203" r:id="rId24" display="https://podminky.urs.cz/item/CS_URS_2024_02/742190003"/>
    <hyperlink ref="F208" r:id="rId25" display="https://podminky.urs.cz/item/CS_URS_2024_02/742330044"/>
    <hyperlink ref="F213" r:id="rId26" display="https://podminky.urs.cz/item/CS_URS_2024_02/742330051"/>
    <hyperlink ref="F216" r:id="rId27" display="https://podminky.urs.cz/item/CS_URS_2024_02/742330052"/>
    <hyperlink ref="F219" r:id="rId28" display="https://podminky.urs.cz/item/CS_URS_2024_02/742330101"/>
    <hyperlink ref="F224" r:id="rId29" display="https://podminky.urs.cz/item/CS_URS_2024_02/468094111"/>
    <hyperlink ref="F227" r:id="rId30" display="https://podminky.urs.cz/item/CS_URS_2024_02/468101112"/>
    <hyperlink ref="F230" r:id="rId31" display="https://podminky.urs.cz/item/CS_URS_2024_02/468111111"/>
    <hyperlink ref="F233" r:id="rId32" display="https://podminky.urs.cz/item/CS_URS_2024_02/468111112"/>
    <hyperlink ref="F236" r:id="rId33" display="https://podminky.urs.cz/item/CS_URS_2024_02/469971111"/>
    <hyperlink ref="F240" r:id="rId34" display="https://podminky.urs.cz/item/CS_URS_2024_02/HZS2231"/>
    <hyperlink ref="F244" r:id="rId35" display="https://podminky.urs.cz/item/CS_URS_2024_02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1359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1360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1361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1362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1363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1364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1365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1366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1367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1368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1369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80</v>
      </c>
      <c r="F18" s="276" t="s">
        <v>1370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1371</v>
      </c>
      <c r="F19" s="276" t="s">
        <v>1372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1373</v>
      </c>
      <c r="F20" s="276" t="s">
        <v>1374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1375</v>
      </c>
      <c r="F21" s="276" t="s">
        <v>1376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1377</v>
      </c>
      <c r="F22" s="276" t="s">
        <v>1378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1379</v>
      </c>
      <c r="F23" s="276" t="s">
        <v>1380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1381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1382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1383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1384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1385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1386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1387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1388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1389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120</v>
      </c>
      <c r="F36" s="276"/>
      <c r="G36" s="276" t="s">
        <v>1390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1391</v>
      </c>
      <c r="F37" s="276"/>
      <c r="G37" s="276" t="s">
        <v>1392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54</v>
      </c>
      <c r="F38" s="276"/>
      <c r="G38" s="276" t="s">
        <v>1393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55</v>
      </c>
      <c r="F39" s="276"/>
      <c r="G39" s="276" t="s">
        <v>1394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121</v>
      </c>
      <c r="F40" s="276"/>
      <c r="G40" s="276" t="s">
        <v>1395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122</v>
      </c>
      <c r="F41" s="276"/>
      <c r="G41" s="276" t="s">
        <v>1396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1397</v>
      </c>
      <c r="F42" s="276"/>
      <c r="G42" s="276" t="s">
        <v>1398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1399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1400</v>
      </c>
      <c r="F44" s="276"/>
      <c r="G44" s="276" t="s">
        <v>1401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124</v>
      </c>
      <c r="F45" s="276"/>
      <c r="G45" s="276" t="s">
        <v>1402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1403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1404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1405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1406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1407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1408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1409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1410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1411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1412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1413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1414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1415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1416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1417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1418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1419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1420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1421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1422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1423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1424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1425</v>
      </c>
      <c r="D76" s="294"/>
      <c r="E76" s="294"/>
      <c r="F76" s="294" t="s">
        <v>1426</v>
      </c>
      <c r="G76" s="295"/>
      <c r="H76" s="294" t="s">
        <v>55</v>
      </c>
      <c r="I76" s="294" t="s">
        <v>58</v>
      </c>
      <c r="J76" s="294" t="s">
        <v>1427</v>
      </c>
      <c r="K76" s="293"/>
    </row>
    <row r="77" s="1" customFormat="1" ht="17.25" customHeight="1">
      <c r="B77" s="291"/>
      <c r="C77" s="296" t="s">
        <v>1428</v>
      </c>
      <c r="D77" s="296"/>
      <c r="E77" s="296"/>
      <c r="F77" s="297" t="s">
        <v>1429</v>
      </c>
      <c r="G77" s="298"/>
      <c r="H77" s="296"/>
      <c r="I77" s="296"/>
      <c r="J77" s="296" t="s">
        <v>1430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54</v>
      </c>
      <c r="D79" s="301"/>
      <c r="E79" s="301"/>
      <c r="F79" s="302" t="s">
        <v>1431</v>
      </c>
      <c r="G79" s="303"/>
      <c r="H79" s="279" t="s">
        <v>1432</v>
      </c>
      <c r="I79" s="279" t="s">
        <v>1433</v>
      </c>
      <c r="J79" s="279">
        <v>20</v>
      </c>
      <c r="K79" s="293"/>
    </row>
    <row r="80" s="1" customFormat="1" ht="15" customHeight="1">
      <c r="B80" s="291"/>
      <c r="C80" s="279" t="s">
        <v>79</v>
      </c>
      <c r="D80" s="279"/>
      <c r="E80" s="279"/>
      <c r="F80" s="302" t="s">
        <v>1431</v>
      </c>
      <c r="G80" s="303"/>
      <c r="H80" s="279" t="s">
        <v>1434</v>
      </c>
      <c r="I80" s="279" t="s">
        <v>1433</v>
      </c>
      <c r="J80" s="279">
        <v>120</v>
      </c>
      <c r="K80" s="293"/>
    </row>
    <row r="81" s="1" customFormat="1" ht="15" customHeight="1">
      <c r="B81" s="304"/>
      <c r="C81" s="279" t="s">
        <v>1435</v>
      </c>
      <c r="D81" s="279"/>
      <c r="E81" s="279"/>
      <c r="F81" s="302" t="s">
        <v>1436</v>
      </c>
      <c r="G81" s="303"/>
      <c r="H81" s="279" t="s">
        <v>1437</v>
      </c>
      <c r="I81" s="279" t="s">
        <v>1433</v>
      </c>
      <c r="J81" s="279">
        <v>50</v>
      </c>
      <c r="K81" s="293"/>
    </row>
    <row r="82" s="1" customFormat="1" ht="15" customHeight="1">
      <c r="B82" s="304"/>
      <c r="C82" s="279" t="s">
        <v>1438</v>
      </c>
      <c r="D82" s="279"/>
      <c r="E82" s="279"/>
      <c r="F82" s="302" t="s">
        <v>1431</v>
      </c>
      <c r="G82" s="303"/>
      <c r="H82" s="279" t="s">
        <v>1439</v>
      </c>
      <c r="I82" s="279" t="s">
        <v>1440</v>
      </c>
      <c r="J82" s="279"/>
      <c r="K82" s="293"/>
    </row>
    <row r="83" s="1" customFormat="1" ht="15" customHeight="1">
      <c r="B83" s="304"/>
      <c r="C83" s="305" t="s">
        <v>1441</v>
      </c>
      <c r="D83" s="305"/>
      <c r="E83" s="305"/>
      <c r="F83" s="306" t="s">
        <v>1436</v>
      </c>
      <c r="G83" s="305"/>
      <c r="H83" s="305" t="s">
        <v>1442</v>
      </c>
      <c r="I83" s="305" t="s">
        <v>1433</v>
      </c>
      <c r="J83" s="305">
        <v>15</v>
      </c>
      <c r="K83" s="293"/>
    </row>
    <row r="84" s="1" customFormat="1" ht="15" customHeight="1">
      <c r="B84" s="304"/>
      <c r="C84" s="305" t="s">
        <v>1443</v>
      </c>
      <c r="D84" s="305"/>
      <c r="E84" s="305"/>
      <c r="F84" s="306" t="s">
        <v>1436</v>
      </c>
      <c r="G84" s="305"/>
      <c r="H84" s="305" t="s">
        <v>1444</v>
      </c>
      <c r="I84" s="305" t="s">
        <v>1433</v>
      </c>
      <c r="J84" s="305">
        <v>15</v>
      </c>
      <c r="K84" s="293"/>
    </row>
    <row r="85" s="1" customFormat="1" ht="15" customHeight="1">
      <c r="B85" s="304"/>
      <c r="C85" s="305" t="s">
        <v>1445</v>
      </c>
      <c r="D85" s="305"/>
      <c r="E85" s="305"/>
      <c r="F85" s="306" t="s">
        <v>1436</v>
      </c>
      <c r="G85" s="305"/>
      <c r="H85" s="305" t="s">
        <v>1446</v>
      </c>
      <c r="I85" s="305" t="s">
        <v>1433</v>
      </c>
      <c r="J85" s="305">
        <v>20</v>
      </c>
      <c r="K85" s="293"/>
    </row>
    <row r="86" s="1" customFormat="1" ht="15" customHeight="1">
      <c r="B86" s="304"/>
      <c r="C86" s="305" t="s">
        <v>1447</v>
      </c>
      <c r="D86" s="305"/>
      <c r="E86" s="305"/>
      <c r="F86" s="306" t="s">
        <v>1436</v>
      </c>
      <c r="G86" s="305"/>
      <c r="H86" s="305" t="s">
        <v>1448</v>
      </c>
      <c r="I86" s="305" t="s">
        <v>1433</v>
      </c>
      <c r="J86" s="305">
        <v>20</v>
      </c>
      <c r="K86" s="293"/>
    </row>
    <row r="87" s="1" customFormat="1" ht="15" customHeight="1">
      <c r="B87" s="304"/>
      <c r="C87" s="279" t="s">
        <v>1449</v>
      </c>
      <c r="D87" s="279"/>
      <c r="E87" s="279"/>
      <c r="F87" s="302" t="s">
        <v>1436</v>
      </c>
      <c r="G87" s="303"/>
      <c r="H87" s="279" t="s">
        <v>1450</v>
      </c>
      <c r="I87" s="279" t="s">
        <v>1433</v>
      </c>
      <c r="J87" s="279">
        <v>50</v>
      </c>
      <c r="K87" s="293"/>
    </row>
    <row r="88" s="1" customFormat="1" ht="15" customHeight="1">
      <c r="B88" s="304"/>
      <c r="C88" s="279" t="s">
        <v>1451</v>
      </c>
      <c r="D88" s="279"/>
      <c r="E88" s="279"/>
      <c r="F88" s="302" t="s">
        <v>1436</v>
      </c>
      <c r="G88" s="303"/>
      <c r="H88" s="279" t="s">
        <v>1452</v>
      </c>
      <c r="I88" s="279" t="s">
        <v>1433</v>
      </c>
      <c r="J88" s="279">
        <v>20</v>
      </c>
      <c r="K88" s="293"/>
    </row>
    <row r="89" s="1" customFormat="1" ht="15" customHeight="1">
      <c r="B89" s="304"/>
      <c r="C89" s="279" t="s">
        <v>1453</v>
      </c>
      <c r="D89" s="279"/>
      <c r="E89" s="279"/>
      <c r="F89" s="302" t="s">
        <v>1436</v>
      </c>
      <c r="G89" s="303"/>
      <c r="H89" s="279" t="s">
        <v>1454</v>
      </c>
      <c r="I89" s="279" t="s">
        <v>1433</v>
      </c>
      <c r="J89" s="279">
        <v>20</v>
      </c>
      <c r="K89" s="293"/>
    </row>
    <row r="90" s="1" customFormat="1" ht="15" customHeight="1">
      <c r="B90" s="304"/>
      <c r="C90" s="279" t="s">
        <v>1455</v>
      </c>
      <c r="D90" s="279"/>
      <c r="E90" s="279"/>
      <c r="F90" s="302" t="s">
        <v>1436</v>
      </c>
      <c r="G90" s="303"/>
      <c r="H90" s="279" t="s">
        <v>1456</v>
      </c>
      <c r="I90" s="279" t="s">
        <v>1433</v>
      </c>
      <c r="J90" s="279">
        <v>50</v>
      </c>
      <c r="K90" s="293"/>
    </row>
    <row r="91" s="1" customFormat="1" ht="15" customHeight="1">
      <c r="B91" s="304"/>
      <c r="C91" s="279" t="s">
        <v>1457</v>
      </c>
      <c r="D91" s="279"/>
      <c r="E91" s="279"/>
      <c r="F91" s="302" t="s">
        <v>1436</v>
      </c>
      <c r="G91" s="303"/>
      <c r="H91" s="279" t="s">
        <v>1457</v>
      </c>
      <c r="I91" s="279" t="s">
        <v>1433</v>
      </c>
      <c r="J91" s="279">
        <v>50</v>
      </c>
      <c r="K91" s="293"/>
    </row>
    <row r="92" s="1" customFormat="1" ht="15" customHeight="1">
      <c r="B92" s="304"/>
      <c r="C92" s="279" t="s">
        <v>1458</v>
      </c>
      <c r="D92" s="279"/>
      <c r="E92" s="279"/>
      <c r="F92" s="302" t="s">
        <v>1436</v>
      </c>
      <c r="G92" s="303"/>
      <c r="H92" s="279" t="s">
        <v>1459</v>
      </c>
      <c r="I92" s="279" t="s">
        <v>1433</v>
      </c>
      <c r="J92" s="279">
        <v>255</v>
      </c>
      <c r="K92" s="293"/>
    </row>
    <row r="93" s="1" customFormat="1" ht="15" customHeight="1">
      <c r="B93" s="304"/>
      <c r="C93" s="279" t="s">
        <v>1460</v>
      </c>
      <c r="D93" s="279"/>
      <c r="E93" s="279"/>
      <c r="F93" s="302" t="s">
        <v>1431</v>
      </c>
      <c r="G93" s="303"/>
      <c r="H93" s="279" t="s">
        <v>1461</v>
      </c>
      <c r="I93" s="279" t="s">
        <v>1462</v>
      </c>
      <c r="J93" s="279"/>
      <c r="K93" s="293"/>
    </row>
    <row r="94" s="1" customFormat="1" ht="15" customHeight="1">
      <c r="B94" s="304"/>
      <c r="C94" s="279" t="s">
        <v>1463</v>
      </c>
      <c r="D94" s="279"/>
      <c r="E94" s="279"/>
      <c r="F94" s="302" t="s">
        <v>1431</v>
      </c>
      <c r="G94" s="303"/>
      <c r="H94" s="279" t="s">
        <v>1464</v>
      </c>
      <c r="I94" s="279" t="s">
        <v>1465</v>
      </c>
      <c r="J94" s="279"/>
      <c r="K94" s="293"/>
    </row>
    <row r="95" s="1" customFormat="1" ht="15" customHeight="1">
      <c r="B95" s="304"/>
      <c r="C95" s="279" t="s">
        <v>1466</v>
      </c>
      <c r="D95" s="279"/>
      <c r="E95" s="279"/>
      <c r="F95" s="302" t="s">
        <v>1431</v>
      </c>
      <c r="G95" s="303"/>
      <c r="H95" s="279" t="s">
        <v>1466</v>
      </c>
      <c r="I95" s="279" t="s">
        <v>1465</v>
      </c>
      <c r="J95" s="279"/>
      <c r="K95" s="293"/>
    </row>
    <row r="96" s="1" customFormat="1" ht="15" customHeight="1">
      <c r="B96" s="304"/>
      <c r="C96" s="279" t="s">
        <v>39</v>
      </c>
      <c r="D96" s="279"/>
      <c r="E96" s="279"/>
      <c r="F96" s="302" t="s">
        <v>1431</v>
      </c>
      <c r="G96" s="303"/>
      <c r="H96" s="279" t="s">
        <v>1467</v>
      </c>
      <c r="I96" s="279" t="s">
        <v>1465</v>
      </c>
      <c r="J96" s="279"/>
      <c r="K96" s="293"/>
    </row>
    <row r="97" s="1" customFormat="1" ht="15" customHeight="1">
      <c r="B97" s="304"/>
      <c r="C97" s="279" t="s">
        <v>49</v>
      </c>
      <c r="D97" s="279"/>
      <c r="E97" s="279"/>
      <c r="F97" s="302" t="s">
        <v>1431</v>
      </c>
      <c r="G97" s="303"/>
      <c r="H97" s="279" t="s">
        <v>1468</v>
      </c>
      <c r="I97" s="279" t="s">
        <v>1465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1469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1425</v>
      </c>
      <c r="D103" s="294"/>
      <c r="E103" s="294"/>
      <c r="F103" s="294" t="s">
        <v>1426</v>
      </c>
      <c r="G103" s="295"/>
      <c r="H103" s="294" t="s">
        <v>55</v>
      </c>
      <c r="I103" s="294" t="s">
        <v>58</v>
      </c>
      <c r="J103" s="294" t="s">
        <v>1427</v>
      </c>
      <c r="K103" s="293"/>
    </row>
    <row r="104" s="1" customFormat="1" ht="17.25" customHeight="1">
      <c r="B104" s="291"/>
      <c r="C104" s="296" t="s">
        <v>1428</v>
      </c>
      <c r="D104" s="296"/>
      <c r="E104" s="296"/>
      <c r="F104" s="297" t="s">
        <v>1429</v>
      </c>
      <c r="G104" s="298"/>
      <c r="H104" s="296"/>
      <c r="I104" s="296"/>
      <c r="J104" s="296" t="s">
        <v>1430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54</v>
      </c>
      <c r="D106" s="301"/>
      <c r="E106" s="301"/>
      <c r="F106" s="302" t="s">
        <v>1431</v>
      </c>
      <c r="G106" s="279"/>
      <c r="H106" s="279" t="s">
        <v>1470</v>
      </c>
      <c r="I106" s="279" t="s">
        <v>1433</v>
      </c>
      <c r="J106" s="279">
        <v>20</v>
      </c>
      <c r="K106" s="293"/>
    </row>
    <row r="107" s="1" customFormat="1" ht="15" customHeight="1">
      <c r="B107" s="291"/>
      <c r="C107" s="279" t="s">
        <v>79</v>
      </c>
      <c r="D107" s="279"/>
      <c r="E107" s="279"/>
      <c r="F107" s="302" t="s">
        <v>1431</v>
      </c>
      <c r="G107" s="279"/>
      <c r="H107" s="279" t="s">
        <v>1470</v>
      </c>
      <c r="I107" s="279" t="s">
        <v>1433</v>
      </c>
      <c r="J107" s="279">
        <v>120</v>
      </c>
      <c r="K107" s="293"/>
    </row>
    <row r="108" s="1" customFormat="1" ht="15" customHeight="1">
      <c r="B108" s="304"/>
      <c r="C108" s="279" t="s">
        <v>1435</v>
      </c>
      <c r="D108" s="279"/>
      <c r="E108" s="279"/>
      <c r="F108" s="302" t="s">
        <v>1436</v>
      </c>
      <c r="G108" s="279"/>
      <c r="H108" s="279" t="s">
        <v>1470</v>
      </c>
      <c r="I108" s="279" t="s">
        <v>1433</v>
      </c>
      <c r="J108" s="279">
        <v>50</v>
      </c>
      <c r="K108" s="293"/>
    </row>
    <row r="109" s="1" customFormat="1" ht="15" customHeight="1">
      <c r="B109" s="304"/>
      <c r="C109" s="279" t="s">
        <v>1438</v>
      </c>
      <c r="D109" s="279"/>
      <c r="E109" s="279"/>
      <c r="F109" s="302" t="s">
        <v>1431</v>
      </c>
      <c r="G109" s="279"/>
      <c r="H109" s="279" t="s">
        <v>1470</v>
      </c>
      <c r="I109" s="279" t="s">
        <v>1440</v>
      </c>
      <c r="J109" s="279"/>
      <c r="K109" s="293"/>
    </row>
    <row r="110" s="1" customFormat="1" ht="15" customHeight="1">
      <c r="B110" s="304"/>
      <c r="C110" s="279" t="s">
        <v>1449</v>
      </c>
      <c r="D110" s="279"/>
      <c r="E110" s="279"/>
      <c r="F110" s="302" t="s">
        <v>1436</v>
      </c>
      <c r="G110" s="279"/>
      <c r="H110" s="279" t="s">
        <v>1470</v>
      </c>
      <c r="I110" s="279" t="s">
        <v>1433</v>
      </c>
      <c r="J110" s="279">
        <v>50</v>
      </c>
      <c r="K110" s="293"/>
    </row>
    <row r="111" s="1" customFormat="1" ht="15" customHeight="1">
      <c r="B111" s="304"/>
      <c r="C111" s="279" t="s">
        <v>1457</v>
      </c>
      <c r="D111" s="279"/>
      <c r="E111" s="279"/>
      <c r="F111" s="302" t="s">
        <v>1436</v>
      </c>
      <c r="G111" s="279"/>
      <c r="H111" s="279" t="s">
        <v>1470</v>
      </c>
      <c r="I111" s="279" t="s">
        <v>1433</v>
      </c>
      <c r="J111" s="279">
        <v>50</v>
      </c>
      <c r="K111" s="293"/>
    </row>
    <row r="112" s="1" customFormat="1" ht="15" customHeight="1">
      <c r="B112" s="304"/>
      <c r="C112" s="279" t="s">
        <v>1455</v>
      </c>
      <c r="D112" s="279"/>
      <c r="E112" s="279"/>
      <c r="F112" s="302" t="s">
        <v>1436</v>
      </c>
      <c r="G112" s="279"/>
      <c r="H112" s="279" t="s">
        <v>1470</v>
      </c>
      <c r="I112" s="279" t="s">
        <v>1433</v>
      </c>
      <c r="J112" s="279">
        <v>50</v>
      </c>
      <c r="K112" s="293"/>
    </row>
    <row r="113" s="1" customFormat="1" ht="15" customHeight="1">
      <c r="B113" s="304"/>
      <c r="C113" s="279" t="s">
        <v>54</v>
      </c>
      <c r="D113" s="279"/>
      <c r="E113" s="279"/>
      <c r="F113" s="302" t="s">
        <v>1431</v>
      </c>
      <c r="G113" s="279"/>
      <c r="H113" s="279" t="s">
        <v>1471</v>
      </c>
      <c r="I113" s="279" t="s">
        <v>1433</v>
      </c>
      <c r="J113" s="279">
        <v>20</v>
      </c>
      <c r="K113" s="293"/>
    </row>
    <row r="114" s="1" customFormat="1" ht="15" customHeight="1">
      <c r="B114" s="304"/>
      <c r="C114" s="279" t="s">
        <v>1472</v>
      </c>
      <c r="D114" s="279"/>
      <c r="E114" s="279"/>
      <c r="F114" s="302" t="s">
        <v>1431</v>
      </c>
      <c r="G114" s="279"/>
      <c r="H114" s="279" t="s">
        <v>1473</v>
      </c>
      <c r="I114" s="279" t="s">
        <v>1433</v>
      </c>
      <c r="J114" s="279">
        <v>120</v>
      </c>
      <c r="K114" s="293"/>
    </row>
    <row r="115" s="1" customFormat="1" ht="15" customHeight="1">
      <c r="B115" s="304"/>
      <c r="C115" s="279" t="s">
        <v>39</v>
      </c>
      <c r="D115" s="279"/>
      <c r="E115" s="279"/>
      <c r="F115" s="302" t="s">
        <v>1431</v>
      </c>
      <c r="G115" s="279"/>
      <c r="H115" s="279" t="s">
        <v>1474</v>
      </c>
      <c r="I115" s="279" t="s">
        <v>1465</v>
      </c>
      <c r="J115" s="279"/>
      <c r="K115" s="293"/>
    </row>
    <row r="116" s="1" customFormat="1" ht="15" customHeight="1">
      <c r="B116" s="304"/>
      <c r="C116" s="279" t="s">
        <v>49</v>
      </c>
      <c r="D116" s="279"/>
      <c r="E116" s="279"/>
      <c r="F116" s="302" t="s">
        <v>1431</v>
      </c>
      <c r="G116" s="279"/>
      <c r="H116" s="279" t="s">
        <v>1475</v>
      </c>
      <c r="I116" s="279" t="s">
        <v>1465</v>
      </c>
      <c r="J116" s="279"/>
      <c r="K116" s="293"/>
    </row>
    <row r="117" s="1" customFormat="1" ht="15" customHeight="1">
      <c r="B117" s="304"/>
      <c r="C117" s="279" t="s">
        <v>58</v>
      </c>
      <c r="D117" s="279"/>
      <c r="E117" s="279"/>
      <c r="F117" s="302" t="s">
        <v>1431</v>
      </c>
      <c r="G117" s="279"/>
      <c r="H117" s="279" t="s">
        <v>1476</v>
      </c>
      <c r="I117" s="279" t="s">
        <v>1477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1478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1425</v>
      </c>
      <c r="D123" s="294"/>
      <c r="E123" s="294"/>
      <c r="F123" s="294" t="s">
        <v>1426</v>
      </c>
      <c r="G123" s="295"/>
      <c r="H123" s="294" t="s">
        <v>55</v>
      </c>
      <c r="I123" s="294" t="s">
        <v>58</v>
      </c>
      <c r="J123" s="294" t="s">
        <v>1427</v>
      </c>
      <c r="K123" s="323"/>
    </row>
    <row r="124" s="1" customFormat="1" ht="17.25" customHeight="1">
      <c r="B124" s="322"/>
      <c r="C124" s="296" t="s">
        <v>1428</v>
      </c>
      <c r="D124" s="296"/>
      <c r="E124" s="296"/>
      <c r="F124" s="297" t="s">
        <v>1429</v>
      </c>
      <c r="G124" s="298"/>
      <c r="H124" s="296"/>
      <c r="I124" s="296"/>
      <c r="J124" s="296" t="s">
        <v>1430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79</v>
      </c>
      <c r="D126" s="301"/>
      <c r="E126" s="301"/>
      <c r="F126" s="302" t="s">
        <v>1431</v>
      </c>
      <c r="G126" s="279"/>
      <c r="H126" s="279" t="s">
        <v>1470</v>
      </c>
      <c r="I126" s="279" t="s">
        <v>1433</v>
      </c>
      <c r="J126" s="279">
        <v>120</v>
      </c>
      <c r="K126" s="327"/>
    </row>
    <row r="127" s="1" customFormat="1" ht="15" customHeight="1">
      <c r="B127" s="324"/>
      <c r="C127" s="279" t="s">
        <v>1479</v>
      </c>
      <c r="D127" s="279"/>
      <c r="E127" s="279"/>
      <c r="F127" s="302" t="s">
        <v>1431</v>
      </c>
      <c r="G127" s="279"/>
      <c r="H127" s="279" t="s">
        <v>1480</v>
      </c>
      <c r="I127" s="279" t="s">
        <v>1433</v>
      </c>
      <c r="J127" s="279" t="s">
        <v>1481</v>
      </c>
      <c r="K127" s="327"/>
    </row>
    <row r="128" s="1" customFormat="1" ht="15" customHeight="1">
      <c r="B128" s="324"/>
      <c r="C128" s="279" t="s">
        <v>1379</v>
      </c>
      <c r="D128" s="279"/>
      <c r="E128" s="279"/>
      <c r="F128" s="302" t="s">
        <v>1431</v>
      </c>
      <c r="G128" s="279"/>
      <c r="H128" s="279" t="s">
        <v>1482</v>
      </c>
      <c r="I128" s="279" t="s">
        <v>1433</v>
      </c>
      <c r="J128" s="279" t="s">
        <v>1481</v>
      </c>
      <c r="K128" s="327"/>
    </row>
    <row r="129" s="1" customFormat="1" ht="15" customHeight="1">
      <c r="B129" s="324"/>
      <c r="C129" s="279" t="s">
        <v>1441</v>
      </c>
      <c r="D129" s="279"/>
      <c r="E129" s="279"/>
      <c r="F129" s="302" t="s">
        <v>1436</v>
      </c>
      <c r="G129" s="279"/>
      <c r="H129" s="279" t="s">
        <v>1442</v>
      </c>
      <c r="I129" s="279" t="s">
        <v>1433</v>
      </c>
      <c r="J129" s="279">
        <v>15</v>
      </c>
      <c r="K129" s="327"/>
    </row>
    <row r="130" s="1" customFormat="1" ht="15" customHeight="1">
      <c r="B130" s="324"/>
      <c r="C130" s="305" t="s">
        <v>1443</v>
      </c>
      <c r="D130" s="305"/>
      <c r="E130" s="305"/>
      <c r="F130" s="306" t="s">
        <v>1436</v>
      </c>
      <c r="G130" s="305"/>
      <c r="H130" s="305" t="s">
        <v>1444</v>
      </c>
      <c r="I130" s="305" t="s">
        <v>1433</v>
      </c>
      <c r="J130" s="305">
        <v>15</v>
      </c>
      <c r="K130" s="327"/>
    </row>
    <row r="131" s="1" customFormat="1" ht="15" customHeight="1">
      <c r="B131" s="324"/>
      <c r="C131" s="305" t="s">
        <v>1445</v>
      </c>
      <c r="D131" s="305"/>
      <c r="E131" s="305"/>
      <c r="F131" s="306" t="s">
        <v>1436</v>
      </c>
      <c r="G131" s="305"/>
      <c r="H131" s="305" t="s">
        <v>1446</v>
      </c>
      <c r="I131" s="305" t="s">
        <v>1433</v>
      </c>
      <c r="J131" s="305">
        <v>20</v>
      </c>
      <c r="K131" s="327"/>
    </row>
    <row r="132" s="1" customFormat="1" ht="15" customHeight="1">
      <c r="B132" s="324"/>
      <c r="C132" s="305" t="s">
        <v>1447</v>
      </c>
      <c r="D132" s="305"/>
      <c r="E132" s="305"/>
      <c r="F132" s="306" t="s">
        <v>1436</v>
      </c>
      <c r="G132" s="305"/>
      <c r="H132" s="305" t="s">
        <v>1448</v>
      </c>
      <c r="I132" s="305" t="s">
        <v>1433</v>
      </c>
      <c r="J132" s="305">
        <v>20</v>
      </c>
      <c r="K132" s="327"/>
    </row>
    <row r="133" s="1" customFormat="1" ht="15" customHeight="1">
      <c r="B133" s="324"/>
      <c r="C133" s="279" t="s">
        <v>1435</v>
      </c>
      <c r="D133" s="279"/>
      <c r="E133" s="279"/>
      <c r="F133" s="302" t="s">
        <v>1436</v>
      </c>
      <c r="G133" s="279"/>
      <c r="H133" s="279" t="s">
        <v>1470</v>
      </c>
      <c r="I133" s="279" t="s">
        <v>1433</v>
      </c>
      <c r="J133" s="279">
        <v>50</v>
      </c>
      <c r="K133" s="327"/>
    </row>
    <row r="134" s="1" customFormat="1" ht="15" customHeight="1">
      <c r="B134" s="324"/>
      <c r="C134" s="279" t="s">
        <v>1449</v>
      </c>
      <c r="D134" s="279"/>
      <c r="E134" s="279"/>
      <c r="F134" s="302" t="s">
        <v>1436</v>
      </c>
      <c r="G134" s="279"/>
      <c r="H134" s="279" t="s">
        <v>1470</v>
      </c>
      <c r="I134" s="279" t="s">
        <v>1433</v>
      </c>
      <c r="J134" s="279">
        <v>50</v>
      </c>
      <c r="K134" s="327"/>
    </row>
    <row r="135" s="1" customFormat="1" ht="15" customHeight="1">
      <c r="B135" s="324"/>
      <c r="C135" s="279" t="s">
        <v>1455</v>
      </c>
      <c r="D135" s="279"/>
      <c r="E135" s="279"/>
      <c r="F135" s="302" t="s">
        <v>1436</v>
      </c>
      <c r="G135" s="279"/>
      <c r="H135" s="279" t="s">
        <v>1470</v>
      </c>
      <c r="I135" s="279" t="s">
        <v>1433</v>
      </c>
      <c r="J135" s="279">
        <v>50</v>
      </c>
      <c r="K135" s="327"/>
    </row>
    <row r="136" s="1" customFormat="1" ht="15" customHeight="1">
      <c r="B136" s="324"/>
      <c r="C136" s="279" t="s">
        <v>1457</v>
      </c>
      <c r="D136" s="279"/>
      <c r="E136" s="279"/>
      <c r="F136" s="302" t="s">
        <v>1436</v>
      </c>
      <c r="G136" s="279"/>
      <c r="H136" s="279" t="s">
        <v>1470</v>
      </c>
      <c r="I136" s="279" t="s">
        <v>1433</v>
      </c>
      <c r="J136" s="279">
        <v>50</v>
      </c>
      <c r="K136" s="327"/>
    </row>
    <row r="137" s="1" customFormat="1" ht="15" customHeight="1">
      <c r="B137" s="324"/>
      <c r="C137" s="279" t="s">
        <v>1458</v>
      </c>
      <c r="D137" s="279"/>
      <c r="E137" s="279"/>
      <c r="F137" s="302" t="s">
        <v>1436</v>
      </c>
      <c r="G137" s="279"/>
      <c r="H137" s="279" t="s">
        <v>1483</v>
      </c>
      <c r="I137" s="279" t="s">
        <v>1433</v>
      </c>
      <c r="J137" s="279">
        <v>255</v>
      </c>
      <c r="K137" s="327"/>
    </row>
    <row r="138" s="1" customFormat="1" ht="15" customHeight="1">
      <c r="B138" s="324"/>
      <c r="C138" s="279" t="s">
        <v>1460</v>
      </c>
      <c r="D138" s="279"/>
      <c r="E138" s="279"/>
      <c r="F138" s="302" t="s">
        <v>1431</v>
      </c>
      <c r="G138" s="279"/>
      <c r="H138" s="279" t="s">
        <v>1484</v>
      </c>
      <c r="I138" s="279" t="s">
        <v>1462</v>
      </c>
      <c r="J138" s="279"/>
      <c r="K138" s="327"/>
    </row>
    <row r="139" s="1" customFormat="1" ht="15" customHeight="1">
      <c r="B139" s="324"/>
      <c r="C139" s="279" t="s">
        <v>1463</v>
      </c>
      <c r="D139" s="279"/>
      <c r="E139" s="279"/>
      <c r="F139" s="302" t="s">
        <v>1431</v>
      </c>
      <c r="G139" s="279"/>
      <c r="H139" s="279" t="s">
        <v>1485</v>
      </c>
      <c r="I139" s="279" t="s">
        <v>1465</v>
      </c>
      <c r="J139" s="279"/>
      <c r="K139" s="327"/>
    </row>
    <row r="140" s="1" customFormat="1" ht="15" customHeight="1">
      <c r="B140" s="324"/>
      <c r="C140" s="279" t="s">
        <v>1466</v>
      </c>
      <c r="D140" s="279"/>
      <c r="E140" s="279"/>
      <c r="F140" s="302" t="s">
        <v>1431</v>
      </c>
      <c r="G140" s="279"/>
      <c r="H140" s="279" t="s">
        <v>1466</v>
      </c>
      <c r="I140" s="279" t="s">
        <v>1465</v>
      </c>
      <c r="J140" s="279"/>
      <c r="K140" s="327"/>
    </row>
    <row r="141" s="1" customFormat="1" ht="15" customHeight="1">
      <c r="B141" s="324"/>
      <c r="C141" s="279" t="s">
        <v>39</v>
      </c>
      <c r="D141" s="279"/>
      <c r="E141" s="279"/>
      <c r="F141" s="302" t="s">
        <v>1431</v>
      </c>
      <c r="G141" s="279"/>
      <c r="H141" s="279" t="s">
        <v>1486</v>
      </c>
      <c r="I141" s="279" t="s">
        <v>1465</v>
      </c>
      <c r="J141" s="279"/>
      <c r="K141" s="327"/>
    </row>
    <row r="142" s="1" customFormat="1" ht="15" customHeight="1">
      <c r="B142" s="324"/>
      <c r="C142" s="279" t="s">
        <v>1487</v>
      </c>
      <c r="D142" s="279"/>
      <c r="E142" s="279"/>
      <c r="F142" s="302" t="s">
        <v>1431</v>
      </c>
      <c r="G142" s="279"/>
      <c r="H142" s="279" t="s">
        <v>1488</v>
      </c>
      <c r="I142" s="279" t="s">
        <v>1465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1489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1425</v>
      </c>
      <c r="D148" s="294"/>
      <c r="E148" s="294"/>
      <c r="F148" s="294" t="s">
        <v>1426</v>
      </c>
      <c r="G148" s="295"/>
      <c r="H148" s="294" t="s">
        <v>55</v>
      </c>
      <c r="I148" s="294" t="s">
        <v>58</v>
      </c>
      <c r="J148" s="294" t="s">
        <v>1427</v>
      </c>
      <c r="K148" s="293"/>
    </row>
    <row r="149" s="1" customFormat="1" ht="17.25" customHeight="1">
      <c r="B149" s="291"/>
      <c r="C149" s="296" t="s">
        <v>1428</v>
      </c>
      <c r="D149" s="296"/>
      <c r="E149" s="296"/>
      <c r="F149" s="297" t="s">
        <v>1429</v>
      </c>
      <c r="G149" s="298"/>
      <c r="H149" s="296"/>
      <c r="I149" s="296"/>
      <c r="J149" s="296" t="s">
        <v>1430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79</v>
      </c>
      <c r="D151" s="279"/>
      <c r="E151" s="279"/>
      <c r="F151" s="332" t="s">
        <v>1431</v>
      </c>
      <c r="G151" s="279"/>
      <c r="H151" s="331" t="s">
        <v>1470</v>
      </c>
      <c r="I151" s="331" t="s">
        <v>1433</v>
      </c>
      <c r="J151" s="331">
        <v>120</v>
      </c>
      <c r="K151" s="327"/>
    </row>
    <row r="152" s="1" customFormat="1" ht="15" customHeight="1">
      <c r="B152" s="304"/>
      <c r="C152" s="331" t="s">
        <v>1479</v>
      </c>
      <c r="D152" s="279"/>
      <c r="E152" s="279"/>
      <c r="F152" s="332" t="s">
        <v>1431</v>
      </c>
      <c r="G152" s="279"/>
      <c r="H152" s="331" t="s">
        <v>1490</v>
      </c>
      <c r="I152" s="331" t="s">
        <v>1433</v>
      </c>
      <c r="J152" s="331" t="s">
        <v>1481</v>
      </c>
      <c r="K152" s="327"/>
    </row>
    <row r="153" s="1" customFormat="1" ht="15" customHeight="1">
      <c r="B153" s="304"/>
      <c r="C153" s="331" t="s">
        <v>1379</v>
      </c>
      <c r="D153" s="279"/>
      <c r="E153" s="279"/>
      <c r="F153" s="332" t="s">
        <v>1431</v>
      </c>
      <c r="G153" s="279"/>
      <c r="H153" s="331" t="s">
        <v>1491</v>
      </c>
      <c r="I153" s="331" t="s">
        <v>1433</v>
      </c>
      <c r="J153" s="331" t="s">
        <v>1481</v>
      </c>
      <c r="K153" s="327"/>
    </row>
    <row r="154" s="1" customFormat="1" ht="15" customHeight="1">
      <c r="B154" s="304"/>
      <c r="C154" s="331" t="s">
        <v>1435</v>
      </c>
      <c r="D154" s="279"/>
      <c r="E154" s="279"/>
      <c r="F154" s="332" t="s">
        <v>1436</v>
      </c>
      <c r="G154" s="279"/>
      <c r="H154" s="331" t="s">
        <v>1470</v>
      </c>
      <c r="I154" s="331" t="s">
        <v>1433</v>
      </c>
      <c r="J154" s="331">
        <v>50</v>
      </c>
      <c r="K154" s="327"/>
    </row>
    <row r="155" s="1" customFormat="1" ht="15" customHeight="1">
      <c r="B155" s="304"/>
      <c r="C155" s="331" t="s">
        <v>1438</v>
      </c>
      <c r="D155" s="279"/>
      <c r="E155" s="279"/>
      <c r="F155" s="332" t="s">
        <v>1431</v>
      </c>
      <c r="G155" s="279"/>
      <c r="H155" s="331" t="s">
        <v>1470</v>
      </c>
      <c r="I155" s="331" t="s">
        <v>1440</v>
      </c>
      <c r="J155" s="331"/>
      <c r="K155" s="327"/>
    </row>
    <row r="156" s="1" customFormat="1" ht="15" customHeight="1">
      <c r="B156" s="304"/>
      <c r="C156" s="331" t="s">
        <v>1449</v>
      </c>
      <c r="D156" s="279"/>
      <c r="E156" s="279"/>
      <c r="F156" s="332" t="s">
        <v>1436</v>
      </c>
      <c r="G156" s="279"/>
      <c r="H156" s="331" t="s">
        <v>1470</v>
      </c>
      <c r="I156" s="331" t="s">
        <v>1433</v>
      </c>
      <c r="J156" s="331">
        <v>50</v>
      </c>
      <c r="K156" s="327"/>
    </row>
    <row r="157" s="1" customFormat="1" ht="15" customHeight="1">
      <c r="B157" s="304"/>
      <c r="C157" s="331" t="s">
        <v>1457</v>
      </c>
      <c r="D157" s="279"/>
      <c r="E157" s="279"/>
      <c r="F157" s="332" t="s">
        <v>1436</v>
      </c>
      <c r="G157" s="279"/>
      <c r="H157" s="331" t="s">
        <v>1470</v>
      </c>
      <c r="I157" s="331" t="s">
        <v>1433</v>
      </c>
      <c r="J157" s="331">
        <v>50</v>
      </c>
      <c r="K157" s="327"/>
    </row>
    <row r="158" s="1" customFormat="1" ht="15" customHeight="1">
      <c r="B158" s="304"/>
      <c r="C158" s="331" t="s">
        <v>1455</v>
      </c>
      <c r="D158" s="279"/>
      <c r="E158" s="279"/>
      <c r="F158" s="332" t="s">
        <v>1436</v>
      </c>
      <c r="G158" s="279"/>
      <c r="H158" s="331" t="s">
        <v>1470</v>
      </c>
      <c r="I158" s="331" t="s">
        <v>1433</v>
      </c>
      <c r="J158" s="331">
        <v>50</v>
      </c>
      <c r="K158" s="327"/>
    </row>
    <row r="159" s="1" customFormat="1" ht="15" customHeight="1">
      <c r="B159" s="304"/>
      <c r="C159" s="331" t="s">
        <v>97</v>
      </c>
      <c r="D159" s="279"/>
      <c r="E159" s="279"/>
      <c r="F159" s="332" t="s">
        <v>1431</v>
      </c>
      <c r="G159" s="279"/>
      <c r="H159" s="331" t="s">
        <v>1492</v>
      </c>
      <c r="I159" s="331" t="s">
        <v>1433</v>
      </c>
      <c r="J159" s="331" t="s">
        <v>1493</v>
      </c>
      <c r="K159" s="327"/>
    </row>
    <row r="160" s="1" customFormat="1" ht="15" customHeight="1">
      <c r="B160" s="304"/>
      <c r="C160" s="331" t="s">
        <v>1494</v>
      </c>
      <c r="D160" s="279"/>
      <c r="E160" s="279"/>
      <c r="F160" s="332" t="s">
        <v>1431</v>
      </c>
      <c r="G160" s="279"/>
      <c r="H160" s="331" t="s">
        <v>1495</v>
      </c>
      <c r="I160" s="331" t="s">
        <v>1465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1496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1425</v>
      </c>
      <c r="D166" s="294"/>
      <c r="E166" s="294"/>
      <c r="F166" s="294" t="s">
        <v>1426</v>
      </c>
      <c r="G166" s="336"/>
      <c r="H166" s="337" t="s">
        <v>55</v>
      </c>
      <c r="I166" s="337" t="s">
        <v>58</v>
      </c>
      <c r="J166" s="294" t="s">
        <v>1427</v>
      </c>
      <c r="K166" s="271"/>
    </row>
    <row r="167" s="1" customFormat="1" ht="17.25" customHeight="1">
      <c r="B167" s="272"/>
      <c r="C167" s="296" t="s">
        <v>1428</v>
      </c>
      <c r="D167" s="296"/>
      <c r="E167" s="296"/>
      <c r="F167" s="297" t="s">
        <v>1429</v>
      </c>
      <c r="G167" s="338"/>
      <c r="H167" s="339"/>
      <c r="I167" s="339"/>
      <c r="J167" s="296" t="s">
        <v>1430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79</v>
      </c>
      <c r="D169" s="279"/>
      <c r="E169" s="279"/>
      <c r="F169" s="302" t="s">
        <v>1431</v>
      </c>
      <c r="G169" s="279"/>
      <c r="H169" s="279" t="s">
        <v>1470</v>
      </c>
      <c r="I169" s="279" t="s">
        <v>1433</v>
      </c>
      <c r="J169" s="279">
        <v>120</v>
      </c>
      <c r="K169" s="327"/>
    </row>
    <row r="170" s="1" customFormat="1" ht="15" customHeight="1">
      <c r="B170" s="304"/>
      <c r="C170" s="279" t="s">
        <v>1479</v>
      </c>
      <c r="D170" s="279"/>
      <c r="E170" s="279"/>
      <c r="F170" s="302" t="s">
        <v>1431</v>
      </c>
      <c r="G170" s="279"/>
      <c r="H170" s="279" t="s">
        <v>1480</v>
      </c>
      <c r="I170" s="279" t="s">
        <v>1433</v>
      </c>
      <c r="J170" s="279" t="s">
        <v>1481</v>
      </c>
      <c r="K170" s="327"/>
    </row>
    <row r="171" s="1" customFormat="1" ht="15" customHeight="1">
      <c r="B171" s="304"/>
      <c r="C171" s="279" t="s">
        <v>1379</v>
      </c>
      <c r="D171" s="279"/>
      <c r="E171" s="279"/>
      <c r="F171" s="302" t="s">
        <v>1431</v>
      </c>
      <c r="G171" s="279"/>
      <c r="H171" s="279" t="s">
        <v>1497</v>
      </c>
      <c r="I171" s="279" t="s">
        <v>1433</v>
      </c>
      <c r="J171" s="279" t="s">
        <v>1481</v>
      </c>
      <c r="K171" s="327"/>
    </row>
    <row r="172" s="1" customFormat="1" ht="15" customHeight="1">
      <c r="B172" s="304"/>
      <c r="C172" s="279" t="s">
        <v>1435</v>
      </c>
      <c r="D172" s="279"/>
      <c r="E172" s="279"/>
      <c r="F172" s="302" t="s">
        <v>1436</v>
      </c>
      <c r="G172" s="279"/>
      <c r="H172" s="279" t="s">
        <v>1497</v>
      </c>
      <c r="I172" s="279" t="s">
        <v>1433</v>
      </c>
      <c r="J172" s="279">
        <v>50</v>
      </c>
      <c r="K172" s="327"/>
    </row>
    <row r="173" s="1" customFormat="1" ht="15" customHeight="1">
      <c r="B173" s="304"/>
      <c r="C173" s="279" t="s">
        <v>1438</v>
      </c>
      <c r="D173" s="279"/>
      <c r="E173" s="279"/>
      <c r="F173" s="302" t="s">
        <v>1431</v>
      </c>
      <c r="G173" s="279"/>
      <c r="H173" s="279" t="s">
        <v>1497</v>
      </c>
      <c r="I173" s="279" t="s">
        <v>1440</v>
      </c>
      <c r="J173" s="279"/>
      <c r="K173" s="327"/>
    </row>
    <row r="174" s="1" customFormat="1" ht="15" customHeight="1">
      <c r="B174" s="304"/>
      <c r="C174" s="279" t="s">
        <v>1449</v>
      </c>
      <c r="D174" s="279"/>
      <c r="E174" s="279"/>
      <c r="F174" s="302" t="s">
        <v>1436</v>
      </c>
      <c r="G174" s="279"/>
      <c r="H174" s="279" t="s">
        <v>1497</v>
      </c>
      <c r="I174" s="279" t="s">
        <v>1433</v>
      </c>
      <c r="J174" s="279">
        <v>50</v>
      </c>
      <c r="K174" s="327"/>
    </row>
    <row r="175" s="1" customFormat="1" ht="15" customHeight="1">
      <c r="B175" s="304"/>
      <c r="C175" s="279" t="s">
        <v>1457</v>
      </c>
      <c r="D175" s="279"/>
      <c r="E175" s="279"/>
      <c r="F175" s="302" t="s">
        <v>1436</v>
      </c>
      <c r="G175" s="279"/>
      <c r="H175" s="279" t="s">
        <v>1497</v>
      </c>
      <c r="I175" s="279" t="s">
        <v>1433</v>
      </c>
      <c r="J175" s="279">
        <v>50</v>
      </c>
      <c r="K175" s="327"/>
    </row>
    <row r="176" s="1" customFormat="1" ht="15" customHeight="1">
      <c r="B176" s="304"/>
      <c r="C176" s="279" t="s">
        <v>1455</v>
      </c>
      <c r="D176" s="279"/>
      <c r="E176" s="279"/>
      <c r="F176" s="302" t="s">
        <v>1436</v>
      </c>
      <c r="G176" s="279"/>
      <c r="H176" s="279" t="s">
        <v>1497</v>
      </c>
      <c r="I176" s="279" t="s">
        <v>1433</v>
      </c>
      <c r="J176" s="279">
        <v>50</v>
      </c>
      <c r="K176" s="327"/>
    </row>
    <row r="177" s="1" customFormat="1" ht="15" customHeight="1">
      <c r="B177" s="304"/>
      <c r="C177" s="279" t="s">
        <v>120</v>
      </c>
      <c r="D177" s="279"/>
      <c r="E177" s="279"/>
      <c r="F177" s="302" t="s">
        <v>1431</v>
      </c>
      <c r="G177" s="279"/>
      <c r="H177" s="279" t="s">
        <v>1498</v>
      </c>
      <c r="I177" s="279" t="s">
        <v>1499</v>
      </c>
      <c r="J177" s="279"/>
      <c r="K177" s="327"/>
    </row>
    <row r="178" s="1" customFormat="1" ht="15" customHeight="1">
      <c r="B178" s="304"/>
      <c r="C178" s="279" t="s">
        <v>58</v>
      </c>
      <c r="D178" s="279"/>
      <c r="E178" s="279"/>
      <c r="F178" s="302" t="s">
        <v>1431</v>
      </c>
      <c r="G178" s="279"/>
      <c r="H178" s="279" t="s">
        <v>1500</v>
      </c>
      <c r="I178" s="279" t="s">
        <v>1501</v>
      </c>
      <c r="J178" s="279">
        <v>1</v>
      </c>
      <c r="K178" s="327"/>
    </row>
    <row r="179" s="1" customFormat="1" ht="15" customHeight="1">
      <c r="B179" s="304"/>
      <c r="C179" s="279" t="s">
        <v>54</v>
      </c>
      <c r="D179" s="279"/>
      <c r="E179" s="279"/>
      <c r="F179" s="302" t="s">
        <v>1431</v>
      </c>
      <c r="G179" s="279"/>
      <c r="H179" s="279" t="s">
        <v>1502</v>
      </c>
      <c r="I179" s="279" t="s">
        <v>1433</v>
      </c>
      <c r="J179" s="279">
        <v>20</v>
      </c>
      <c r="K179" s="327"/>
    </row>
    <row r="180" s="1" customFormat="1" ht="15" customHeight="1">
      <c r="B180" s="304"/>
      <c r="C180" s="279" t="s">
        <v>55</v>
      </c>
      <c r="D180" s="279"/>
      <c r="E180" s="279"/>
      <c r="F180" s="302" t="s">
        <v>1431</v>
      </c>
      <c r="G180" s="279"/>
      <c r="H180" s="279" t="s">
        <v>1503</v>
      </c>
      <c r="I180" s="279" t="s">
        <v>1433</v>
      </c>
      <c r="J180" s="279">
        <v>255</v>
      </c>
      <c r="K180" s="327"/>
    </row>
    <row r="181" s="1" customFormat="1" ht="15" customHeight="1">
      <c r="B181" s="304"/>
      <c r="C181" s="279" t="s">
        <v>121</v>
      </c>
      <c r="D181" s="279"/>
      <c r="E181" s="279"/>
      <c r="F181" s="302" t="s">
        <v>1431</v>
      </c>
      <c r="G181" s="279"/>
      <c r="H181" s="279" t="s">
        <v>1395</v>
      </c>
      <c r="I181" s="279" t="s">
        <v>1433</v>
      </c>
      <c r="J181" s="279">
        <v>10</v>
      </c>
      <c r="K181" s="327"/>
    </row>
    <row r="182" s="1" customFormat="1" ht="15" customHeight="1">
      <c r="B182" s="304"/>
      <c r="C182" s="279" t="s">
        <v>122</v>
      </c>
      <c r="D182" s="279"/>
      <c r="E182" s="279"/>
      <c r="F182" s="302" t="s">
        <v>1431</v>
      </c>
      <c r="G182" s="279"/>
      <c r="H182" s="279" t="s">
        <v>1504</v>
      </c>
      <c r="I182" s="279" t="s">
        <v>1465</v>
      </c>
      <c r="J182" s="279"/>
      <c r="K182" s="327"/>
    </row>
    <row r="183" s="1" customFormat="1" ht="15" customHeight="1">
      <c r="B183" s="304"/>
      <c r="C183" s="279" t="s">
        <v>1505</v>
      </c>
      <c r="D183" s="279"/>
      <c r="E183" s="279"/>
      <c r="F183" s="302" t="s">
        <v>1431</v>
      </c>
      <c r="G183" s="279"/>
      <c r="H183" s="279" t="s">
        <v>1506</v>
      </c>
      <c r="I183" s="279" t="s">
        <v>1465</v>
      </c>
      <c r="J183" s="279"/>
      <c r="K183" s="327"/>
    </row>
    <row r="184" s="1" customFormat="1" ht="15" customHeight="1">
      <c r="B184" s="304"/>
      <c r="C184" s="279" t="s">
        <v>1494</v>
      </c>
      <c r="D184" s="279"/>
      <c r="E184" s="279"/>
      <c r="F184" s="302" t="s">
        <v>1431</v>
      </c>
      <c r="G184" s="279"/>
      <c r="H184" s="279" t="s">
        <v>1507</v>
      </c>
      <c r="I184" s="279" t="s">
        <v>1465</v>
      </c>
      <c r="J184" s="279"/>
      <c r="K184" s="327"/>
    </row>
    <row r="185" s="1" customFormat="1" ht="15" customHeight="1">
      <c r="B185" s="304"/>
      <c r="C185" s="279" t="s">
        <v>124</v>
      </c>
      <c r="D185" s="279"/>
      <c r="E185" s="279"/>
      <c r="F185" s="302" t="s">
        <v>1436</v>
      </c>
      <c r="G185" s="279"/>
      <c r="H185" s="279" t="s">
        <v>1508</v>
      </c>
      <c r="I185" s="279" t="s">
        <v>1433</v>
      </c>
      <c r="J185" s="279">
        <v>50</v>
      </c>
      <c r="K185" s="327"/>
    </row>
    <row r="186" s="1" customFormat="1" ht="15" customHeight="1">
      <c r="B186" s="304"/>
      <c r="C186" s="279" t="s">
        <v>1509</v>
      </c>
      <c r="D186" s="279"/>
      <c r="E186" s="279"/>
      <c r="F186" s="302" t="s">
        <v>1436</v>
      </c>
      <c r="G186" s="279"/>
      <c r="H186" s="279" t="s">
        <v>1510</v>
      </c>
      <c r="I186" s="279" t="s">
        <v>1511</v>
      </c>
      <c r="J186" s="279"/>
      <c r="K186" s="327"/>
    </row>
    <row r="187" s="1" customFormat="1" ht="15" customHeight="1">
      <c r="B187" s="304"/>
      <c r="C187" s="279" t="s">
        <v>1512</v>
      </c>
      <c r="D187" s="279"/>
      <c r="E187" s="279"/>
      <c r="F187" s="302" t="s">
        <v>1436</v>
      </c>
      <c r="G187" s="279"/>
      <c r="H187" s="279" t="s">
        <v>1513</v>
      </c>
      <c r="I187" s="279" t="s">
        <v>1511</v>
      </c>
      <c r="J187" s="279"/>
      <c r="K187" s="327"/>
    </row>
    <row r="188" s="1" customFormat="1" ht="15" customHeight="1">
      <c r="B188" s="304"/>
      <c r="C188" s="279" t="s">
        <v>1514</v>
      </c>
      <c r="D188" s="279"/>
      <c r="E188" s="279"/>
      <c r="F188" s="302" t="s">
        <v>1436</v>
      </c>
      <c r="G188" s="279"/>
      <c r="H188" s="279" t="s">
        <v>1515</v>
      </c>
      <c r="I188" s="279" t="s">
        <v>1511</v>
      </c>
      <c r="J188" s="279"/>
      <c r="K188" s="327"/>
    </row>
    <row r="189" s="1" customFormat="1" ht="15" customHeight="1">
      <c r="B189" s="304"/>
      <c r="C189" s="340" t="s">
        <v>1516</v>
      </c>
      <c r="D189" s="279"/>
      <c r="E189" s="279"/>
      <c r="F189" s="302" t="s">
        <v>1436</v>
      </c>
      <c r="G189" s="279"/>
      <c r="H189" s="279" t="s">
        <v>1517</v>
      </c>
      <c r="I189" s="279" t="s">
        <v>1518</v>
      </c>
      <c r="J189" s="341" t="s">
        <v>1519</v>
      </c>
      <c r="K189" s="327"/>
    </row>
    <row r="190" s="16" customFormat="1" ht="15" customHeight="1">
      <c r="B190" s="342"/>
      <c r="C190" s="343" t="s">
        <v>1520</v>
      </c>
      <c r="D190" s="344"/>
      <c r="E190" s="344"/>
      <c r="F190" s="345" t="s">
        <v>1436</v>
      </c>
      <c r="G190" s="344"/>
      <c r="H190" s="344" t="s">
        <v>1521</v>
      </c>
      <c r="I190" s="344" t="s">
        <v>1518</v>
      </c>
      <c r="J190" s="346" t="s">
        <v>1519</v>
      </c>
      <c r="K190" s="347"/>
    </row>
    <row r="191" s="1" customFormat="1" ht="15" customHeight="1">
      <c r="B191" s="304"/>
      <c r="C191" s="340" t="s">
        <v>43</v>
      </c>
      <c r="D191" s="279"/>
      <c r="E191" s="279"/>
      <c r="F191" s="302" t="s">
        <v>1431</v>
      </c>
      <c r="G191" s="279"/>
      <c r="H191" s="276" t="s">
        <v>1522</v>
      </c>
      <c r="I191" s="279" t="s">
        <v>1523</v>
      </c>
      <c r="J191" s="279"/>
      <c r="K191" s="327"/>
    </row>
    <row r="192" s="1" customFormat="1" ht="15" customHeight="1">
      <c r="B192" s="304"/>
      <c r="C192" s="340" t="s">
        <v>1524</v>
      </c>
      <c r="D192" s="279"/>
      <c r="E192" s="279"/>
      <c r="F192" s="302" t="s">
        <v>1431</v>
      </c>
      <c r="G192" s="279"/>
      <c r="H192" s="279" t="s">
        <v>1525</v>
      </c>
      <c r="I192" s="279" t="s">
        <v>1465</v>
      </c>
      <c r="J192" s="279"/>
      <c r="K192" s="327"/>
    </row>
    <row r="193" s="1" customFormat="1" ht="15" customHeight="1">
      <c r="B193" s="304"/>
      <c r="C193" s="340" t="s">
        <v>1526</v>
      </c>
      <c r="D193" s="279"/>
      <c r="E193" s="279"/>
      <c r="F193" s="302" t="s">
        <v>1431</v>
      </c>
      <c r="G193" s="279"/>
      <c r="H193" s="279" t="s">
        <v>1527</v>
      </c>
      <c r="I193" s="279" t="s">
        <v>1465</v>
      </c>
      <c r="J193" s="279"/>
      <c r="K193" s="327"/>
    </row>
    <row r="194" s="1" customFormat="1" ht="15" customHeight="1">
      <c r="B194" s="304"/>
      <c r="C194" s="340" t="s">
        <v>1528</v>
      </c>
      <c r="D194" s="279"/>
      <c r="E194" s="279"/>
      <c r="F194" s="302" t="s">
        <v>1436</v>
      </c>
      <c r="G194" s="279"/>
      <c r="H194" s="279" t="s">
        <v>1529</v>
      </c>
      <c r="I194" s="279" t="s">
        <v>1465</v>
      </c>
      <c r="J194" s="279"/>
      <c r="K194" s="327"/>
    </row>
    <row r="195" s="1" customFormat="1" ht="15" customHeight="1">
      <c r="B195" s="333"/>
      <c r="C195" s="348"/>
      <c r="D195" s="313"/>
      <c r="E195" s="313"/>
      <c r="F195" s="313"/>
      <c r="G195" s="313"/>
      <c r="H195" s="313"/>
      <c r="I195" s="313"/>
      <c r="J195" s="313"/>
      <c r="K195" s="334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315"/>
      <c r="C197" s="325"/>
      <c r="D197" s="325"/>
      <c r="E197" s="325"/>
      <c r="F197" s="335"/>
      <c r="G197" s="325"/>
      <c r="H197" s="325"/>
      <c r="I197" s="325"/>
      <c r="J197" s="325"/>
      <c r="K197" s="315"/>
    </row>
    <row r="198" s="1" customFormat="1" ht="18.75" customHeight="1">
      <c r="B198" s="287"/>
      <c r="C198" s="287"/>
      <c r="D198" s="287"/>
      <c r="E198" s="287"/>
      <c r="F198" s="287"/>
      <c r="G198" s="287"/>
      <c r="H198" s="287"/>
      <c r="I198" s="287"/>
      <c r="J198" s="287"/>
      <c r="K198" s="287"/>
    </row>
    <row r="199" s="1" customFormat="1" ht="13.5">
      <c r="B199" s="266"/>
      <c r="C199" s="267"/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1">
      <c r="B200" s="269"/>
      <c r="C200" s="270" t="s">
        <v>1530</v>
      </c>
      <c r="D200" s="270"/>
      <c r="E200" s="270"/>
      <c r="F200" s="270"/>
      <c r="G200" s="270"/>
      <c r="H200" s="270"/>
      <c r="I200" s="270"/>
      <c r="J200" s="270"/>
      <c r="K200" s="271"/>
    </row>
    <row r="201" s="1" customFormat="1" ht="25.5" customHeight="1">
      <c r="B201" s="269"/>
      <c r="C201" s="349" t="s">
        <v>1531</v>
      </c>
      <c r="D201" s="349"/>
      <c r="E201" s="349"/>
      <c r="F201" s="349" t="s">
        <v>1532</v>
      </c>
      <c r="G201" s="350"/>
      <c r="H201" s="349" t="s">
        <v>1533</v>
      </c>
      <c r="I201" s="349"/>
      <c r="J201" s="349"/>
      <c r="K201" s="271"/>
    </row>
    <row r="202" s="1" customFormat="1" ht="5.25" customHeight="1">
      <c r="B202" s="304"/>
      <c r="C202" s="299"/>
      <c r="D202" s="299"/>
      <c r="E202" s="299"/>
      <c r="F202" s="299"/>
      <c r="G202" s="325"/>
      <c r="H202" s="299"/>
      <c r="I202" s="299"/>
      <c r="J202" s="299"/>
      <c r="K202" s="327"/>
    </row>
    <row r="203" s="1" customFormat="1" ht="15" customHeight="1">
      <c r="B203" s="304"/>
      <c r="C203" s="279" t="s">
        <v>1523</v>
      </c>
      <c r="D203" s="279"/>
      <c r="E203" s="279"/>
      <c r="F203" s="302" t="s">
        <v>44</v>
      </c>
      <c r="G203" s="279"/>
      <c r="H203" s="279" t="s">
        <v>1534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45</v>
      </c>
      <c r="G204" s="279"/>
      <c r="H204" s="279" t="s">
        <v>1535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48</v>
      </c>
      <c r="G205" s="279"/>
      <c r="H205" s="279" t="s">
        <v>1536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46</v>
      </c>
      <c r="G206" s="279"/>
      <c r="H206" s="279" t="s">
        <v>1537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 t="s">
        <v>47</v>
      </c>
      <c r="G207" s="279"/>
      <c r="H207" s="279" t="s">
        <v>1538</v>
      </c>
      <c r="I207" s="279"/>
      <c r="J207" s="279"/>
      <c r="K207" s="327"/>
    </row>
    <row r="208" s="1" customFormat="1" ht="15" customHeight="1">
      <c r="B208" s="304"/>
      <c r="C208" s="279"/>
      <c r="D208" s="279"/>
      <c r="E208" s="279"/>
      <c r="F208" s="302"/>
      <c r="G208" s="279"/>
      <c r="H208" s="279"/>
      <c r="I208" s="279"/>
      <c r="J208" s="279"/>
      <c r="K208" s="327"/>
    </row>
    <row r="209" s="1" customFormat="1" ht="15" customHeight="1">
      <c r="B209" s="304"/>
      <c r="C209" s="279" t="s">
        <v>1477</v>
      </c>
      <c r="D209" s="279"/>
      <c r="E209" s="279"/>
      <c r="F209" s="302" t="s">
        <v>80</v>
      </c>
      <c r="G209" s="279"/>
      <c r="H209" s="279" t="s">
        <v>1539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1373</v>
      </c>
      <c r="G210" s="279"/>
      <c r="H210" s="279" t="s">
        <v>1374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1371</v>
      </c>
      <c r="G211" s="279"/>
      <c r="H211" s="279" t="s">
        <v>1540</v>
      </c>
      <c r="I211" s="279"/>
      <c r="J211" s="279"/>
      <c r="K211" s="327"/>
    </row>
    <row r="212" s="1" customFormat="1" ht="15" customHeight="1">
      <c r="B212" s="351"/>
      <c r="C212" s="279"/>
      <c r="D212" s="279"/>
      <c r="E212" s="279"/>
      <c r="F212" s="302" t="s">
        <v>1375</v>
      </c>
      <c r="G212" s="340"/>
      <c r="H212" s="331" t="s">
        <v>1376</v>
      </c>
      <c r="I212" s="331"/>
      <c r="J212" s="331"/>
      <c r="K212" s="352"/>
    </row>
    <row r="213" s="1" customFormat="1" ht="15" customHeight="1">
      <c r="B213" s="351"/>
      <c r="C213" s="279"/>
      <c r="D213" s="279"/>
      <c r="E213" s="279"/>
      <c r="F213" s="302" t="s">
        <v>1377</v>
      </c>
      <c r="G213" s="340"/>
      <c r="H213" s="331" t="s">
        <v>1541</v>
      </c>
      <c r="I213" s="331"/>
      <c r="J213" s="331"/>
      <c r="K213" s="352"/>
    </row>
    <row r="214" s="1" customFormat="1" ht="15" customHeight="1">
      <c r="B214" s="351"/>
      <c r="C214" s="279"/>
      <c r="D214" s="279"/>
      <c r="E214" s="279"/>
      <c r="F214" s="302"/>
      <c r="G214" s="340"/>
      <c r="H214" s="331"/>
      <c r="I214" s="331"/>
      <c r="J214" s="331"/>
      <c r="K214" s="352"/>
    </row>
    <row r="215" s="1" customFormat="1" ht="15" customHeight="1">
      <c r="B215" s="351"/>
      <c r="C215" s="279" t="s">
        <v>1501</v>
      </c>
      <c r="D215" s="279"/>
      <c r="E215" s="279"/>
      <c r="F215" s="302">
        <v>1</v>
      </c>
      <c r="G215" s="340"/>
      <c r="H215" s="331" t="s">
        <v>1542</v>
      </c>
      <c r="I215" s="331"/>
      <c r="J215" s="331"/>
      <c r="K215" s="352"/>
    </row>
    <row r="216" s="1" customFormat="1" ht="15" customHeight="1">
      <c r="B216" s="351"/>
      <c r="C216" s="279"/>
      <c r="D216" s="279"/>
      <c r="E216" s="279"/>
      <c r="F216" s="302">
        <v>2</v>
      </c>
      <c r="G216" s="340"/>
      <c r="H216" s="331" t="s">
        <v>1543</v>
      </c>
      <c r="I216" s="331"/>
      <c r="J216" s="331"/>
      <c r="K216" s="352"/>
    </row>
    <row r="217" s="1" customFormat="1" ht="15" customHeight="1">
      <c r="B217" s="351"/>
      <c r="C217" s="279"/>
      <c r="D217" s="279"/>
      <c r="E217" s="279"/>
      <c r="F217" s="302">
        <v>3</v>
      </c>
      <c r="G217" s="340"/>
      <c r="H217" s="331" t="s">
        <v>1544</v>
      </c>
      <c r="I217" s="331"/>
      <c r="J217" s="331"/>
      <c r="K217" s="352"/>
    </row>
    <row r="218" s="1" customFormat="1" ht="15" customHeight="1">
      <c r="B218" s="351"/>
      <c r="C218" s="279"/>
      <c r="D218" s="279"/>
      <c r="E218" s="279"/>
      <c r="F218" s="302">
        <v>4</v>
      </c>
      <c r="G218" s="340"/>
      <c r="H218" s="331" t="s">
        <v>1545</v>
      </c>
      <c r="I218" s="331"/>
      <c r="J218" s="331"/>
      <c r="K218" s="352"/>
    </row>
    <row r="219" s="1" customFormat="1" ht="12.75" customHeight="1">
      <c r="B219" s="353"/>
      <c r="C219" s="354"/>
      <c r="D219" s="354"/>
      <c r="E219" s="354"/>
      <c r="F219" s="354"/>
      <c r="G219" s="354"/>
      <c r="H219" s="354"/>
      <c r="I219" s="354"/>
      <c r="J219" s="354"/>
      <c r="K219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Klimša</dc:creator>
  <cp:lastModifiedBy>Michal Klimša</cp:lastModifiedBy>
  <dcterms:created xsi:type="dcterms:W3CDTF">2024-10-20T07:27:05Z</dcterms:created>
  <dcterms:modified xsi:type="dcterms:W3CDTF">2024-10-20T07:27:10Z</dcterms:modified>
</cp:coreProperties>
</file>